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450" firstSheet="2" activeTab="6"/>
  </bookViews>
  <sheets>
    <sheet name="Part A1" sheetId="1" r:id="rId1"/>
    <sheet name="Income Statement" sheetId="2" r:id="rId2"/>
    <sheet name="Balance Sheet" sheetId="3" r:id="rId3"/>
    <sheet name="Change in Equity" sheetId="4" r:id="rId4"/>
    <sheet name="Cash Flow" sheetId="5" r:id="rId5"/>
    <sheet name="Note A" sheetId="6" r:id="rId6"/>
    <sheet name="Note B" sheetId="7" r:id="rId7"/>
  </sheets>
  <definedNames>
    <definedName name="_xlnm.Print_Area" localSheetId="2">'Balance Sheet'!$A$1:$F$68</definedName>
    <definedName name="_xlnm.Print_Area" localSheetId="4">'Cash Flow'!$A$1:$I$75</definedName>
    <definedName name="_xlnm.Print_Area" localSheetId="3">'Change in Equity'!$A$1:$O$36</definedName>
    <definedName name="_xlnm.Print_Area" localSheetId="1">'Income Statement'!$A$1:$I$48</definedName>
    <definedName name="_xlnm.Print_Area" localSheetId="5">'Note A'!$A$7:$N$152</definedName>
    <definedName name="_xlnm.Print_Area" localSheetId="6">'Note B'!$A$7:$O$266</definedName>
    <definedName name="_xlnm.Print_Area" localSheetId="0">'Part A1'!$A$1:$I$30</definedName>
    <definedName name="_xlnm.Print_Titles" localSheetId="5">'Note A'!$1:$6</definedName>
    <definedName name="_xlnm.Print_Titles" localSheetId="6">'Note B'!$1:$5</definedName>
  </definedNames>
  <calcPr fullCalcOnLoad="1"/>
</workbook>
</file>

<file path=xl/sharedStrings.xml><?xml version="1.0" encoding="utf-8"?>
<sst xmlns="http://schemas.openxmlformats.org/spreadsheetml/2006/main" count="395" uniqueCount="321">
  <si>
    <t>COMPARISON WITH PRECEDING QUARTER’S REPORT</t>
  </si>
  <si>
    <t>The local retail market remains challenging and competitive. Nevertheless, the Group maintains a cautious approach to the current financial year and continue to implement stringent cost controls and strategic measures to improve its performance.</t>
  </si>
  <si>
    <r>
      <t>The effective tax rate for the nine months ended 31</t>
    </r>
    <r>
      <rPr>
        <vertAlign val="superscript"/>
        <sz val="12"/>
        <rFont val="Times New Roman"/>
        <family val="1"/>
      </rPr>
      <t>st</t>
    </r>
    <r>
      <rPr>
        <sz val="12"/>
        <rFont val="Times New Roman"/>
        <family val="1"/>
      </rPr>
      <t xml:space="preserve"> March 2008 was 27%.</t>
    </r>
  </si>
  <si>
    <r>
      <t>There was no profit on sale of investment and/or properties for the quarter ended                                                            31</t>
    </r>
    <r>
      <rPr>
        <vertAlign val="superscript"/>
        <sz val="12"/>
        <rFont val="Times New Roman"/>
        <family val="1"/>
      </rPr>
      <t>st</t>
    </r>
    <r>
      <rPr>
        <sz val="12"/>
        <rFont val="Times New Roman"/>
        <family val="1"/>
      </rPr>
      <t xml:space="preserve"> March 2008.</t>
    </r>
  </si>
  <si>
    <r>
      <t>On 12</t>
    </r>
    <r>
      <rPr>
        <vertAlign val="superscript"/>
        <sz val="12"/>
        <rFont val="Times New Roman"/>
        <family val="1"/>
      </rPr>
      <t>th</t>
    </r>
    <r>
      <rPr>
        <sz val="12"/>
        <rFont val="Times New Roman"/>
        <family val="1"/>
      </rPr>
      <t xml:space="preserve"> April 2007, the Group announced the following “Proposals” in order to comply with the Minimum Share Capital Requirement:-</t>
    </r>
  </si>
  <si>
    <t>i) Proposed acquisition of 300,00 ordinary shares of RM 1.00 each representing the entire issued and paid-up share capital of TGLI from TGLH for a purchase consideration of RM 12,330,415 to be wholly satisfied by issuance of 12,330,415 new TGL shares at an issue price of RM 1.00 per share;</t>
  </si>
  <si>
    <t>ii) Proposed private placement of up to 5,000,000 new TGL shares to be issued to identified placee(s); and</t>
  </si>
  <si>
    <t>Upon the completion of the Proposed Acquisition, TGLH and parties acting in concert with it will hold more than 50% of the enlarged issued and paid-up share capital of TGL. Accordingly, the Proposed Mandatory General Offer will be unconditional to acceptances.</t>
  </si>
  <si>
    <r>
      <t>On 18</t>
    </r>
    <r>
      <rPr>
        <vertAlign val="superscript"/>
        <sz val="12"/>
        <rFont val="Times New Roman"/>
        <family val="1"/>
      </rPr>
      <t>th</t>
    </r>
    <r>
      <rPr>
        <sz val="12"/>
        <rFont val="Times New Roman"/>
        <family val="1"/>
      </rPr>
      <t xml:space="preserve"> May 2007, the Group announced that it had submitted the relevant applications to the Securities Commission and the Ministry of International Trade and Industry in relation to the Proposals on 18</t>
    </r>
    <r>
      <rPr>
        <vertAlign val="superscript"/>
        <sz val="12"/>
        <rFont val="Times New Roman"/>
        <family val="1"/>
      </rPr>
      <t>th</t>
    </r>
    <r>
      <rPr>
        <sz val="12"/>
        <rFont val="Times New Roman"/>
        <family val="1"/>
      </rPr>
      <t xml:space="preserve"> May 2007.</t>
    </r>
  </si>
  <si>
    <t xml:space="preserve">iii) Proposed bonus issue of up to 5,543,202 new ordinary shares of RM 1.00 each in TGL (“Bonus Shares”) on the basis of one (1) Bonus Share for every seven (7) existing ordinary shares of RM 1.00 each (“Shares” or “TGL Shares”) held in TGL on an entitlement date to be determined later after the Proposed Acquisition and the Proposed Private Placement.  </t>
  </si>
  <si>
    <r>
      <t>On 17</t>
    </r>
    <r>
      <rPr>
        <vertAlign val="superscript"/>
        <sz val="12"/>
        <rFont val="Times New Roman"/>
        <family val="1"/>
      </rPr>
      <t>th</t>
    </r>
    <r>
      <rPr>
        <sz val="12"/>
        <rFont val="Times New Roman"/>
        <family val="1"/>
      </rPr>
      <t xml:space="preserve"> May 2007, the Group announced with reference to the announcement dated 12</t>
    </r>
    <r>
      <rPr>
        <vertAlign val="superscript"/>
        <sz val="12"/>
        <rFont val="Times New Roman"/>
        <family val="1"/>
      </rPr>
      <t>th</t>
    </r>
    <r>
      <rPr>
        <sz val="12"/>
        <rFont val="Times New Roman"/>
        <family val="1"/>
      </rPr>
      <t xml:space="preserve"> April 2007 in relation to the Proposals and Proposed Exemption, that TGLH and parties acting in concert with it have decided not to proceed with the proposed Exemption. Accordingly, TGLH and parties acting in concert will serve a notice of general offer to the Board of TGL to acquire the remaining ordinary shares of RM 1.00 each in TGL which are not already owned by them for a cash consideration of RM 1.00 for each TGL Share upon the conditional share sale agreement dated 12</t>
    </r>
    <r>
      <rPr>
        <vertAlign val="superscript"/>
        <sz val="12"/>
        <rFont val="Times New Roman"/>
        <family val="1"/>
      </rPr>
      <t>th</t>
    </r>
    <r>
      <rPr>
        <sz val="12"/>
        <rFont val="Times New Roman"/>
        <family val="1"/>
      </rPr>
      <t xml:space="preserve"> April 2007 (“SAS”) in relation to the Proposed Acquisition becoming unconditional.</t>
    </r>
  </si>
  <si>
    <r>
      <t>On 30</t>
    </r>
    <r>
      <rPr>
        <vertAlign val="superscript"/>
        <sz val="12"/>
        <rFont val="Times New Roman"/>
        <family val="1"/>
      </rPr>
      <t>th</t>
    </r>
    <r>
      <rPr>
        <sz val="12"/>
        <rFont val="Times New Roman"/>
        <family val="1"/>
      </rPr>
      <t xml:space="preserve"> July 2007, the Group announced that the Ministry of International and Industry (“MITI”) had, vide its letter dated 26</t>
    </r>
    <r>
      <rPr>
        <vertAlign val="superscript"/>
        <sz val="12"/>
        <rFont val="Times New Roman"/>
        <family val="1"/>
      </rPr>
      <t>th</t>
    </r>
    <r>
      <rPr>
        <sz val="12"/>
        <rFont val="Times New Roman"/>
        <family val="1"/>
      </rPr>
      <t xml:space="preserve"> July 2007, approved the following:-</t>
    </r>
  </si>
  <si>
    <t>a) acquisition of 300,000 ordinary shares of RM 1.00 each representing the entire issued and paid-up share capital of TGL Industries Sdn Bhd from Teo Guan Lee Holdings Sdn Bhd for a purchase consideration of RM 12,330,415 to be wholly satisfied by the issuance of 12,330,415 new TGL Shares at an issue price of RM 1.00 per share; and</t>
  </si>
  <si>
    <t>b) private placement of up to 5,000,000 new TGL Shares to be issued to identified placees.</t>
  </si>
  <si>
    <t>The MITI’s approval of the Proposals is subject to the approval from the Securities Commission and compliance with all relevant requirements stipulated in the Guidelines on the Acquisition of Interests, Mergers and Take-overs by Local and Foreign Interests pertaining to the implementation of the Proposals.</t>
  </si>
  <si>
    <t>21 May 2008</t>
  </si>
  <si>
    <t>(A) 10</t>
  </si>
  <si>
    <t>CARRYING AMOUNT OF REVALUED ASSETS</t>
  </si>
  <si>
    <t>CURRENT</t>
  </si>
  <si>
    <t>YEAR</t>
  </si>
  <si>
    <t>QUARTER</t>
  </si>
  <si>
    <t>CORRESPONDING</t>
  </si>
  <si>
    <t>TODATE</t>
  </si>
  <si>
    <t>PERIOD</t>
  </si>
  <si>
    <t>TEO GUAN LEE CORPORATION BHD ( COMPANY NUMBER 283710-A)</t>
  </si>
  <si>
    <t>AS AT</t>
  </si>
  <si>
    <t xml:space="preserve">END OF </t>
  </si>
  <si>
    <t xml:space="preserve">CURRENT </t>
  </si>
  <si>
    <t xml:space="preserve">FINANCIAL </t>
  </si>
  <si>
    <t>YEAR END</t>
  </si>
  <si>
    <t>( AUDITED )</t>
  </si>
  <si>
    <t>CURRENT ASSETS</t>
  </si>
  <si>
    <t>CURRENT LIABILITIES</t>
  </si>
  <si>
    <t xml:space="preserve"> Bank borrowings</t>
  </si>
  <si>
    <t>MINORITY INTEREST</t>
  </si>
  <si>
    <t>TEO GUAN LEE CORPORATION BHD ( COMPANY NO. 283710-A )</t>
  </si>
  <si>
    <t>(a) Short term borrowings</t>
  </si>
  <si>
    <t xml:space="preserve">   - Unsecured</t>
  </si>
  <si>
    <t xml:space="preserve">   - Secured</t>
  </si>
  <si>
    <t>(b) Long Term borrowings</t>
  </si>
  <si>
    <t xml:space="preserve">   - Secured </t>
  </si>
  <si>
    <t>There were no material litigation pending at the date of this announcement.</t>
  </si>
  <si>
    <t xml:space="preserve">There were no financial instruments with off balance sheet risk at the date of this announcement. </t>
  </si>
  <si>
    <t>* Contact person</t>
  </si>
  <si>
    <t>* Stock code</t>
  </si>
  <si>
    <t>* Stock name</t>
  </si>
  <si>
    <t xml:space="preserve">* Company name </t>
  </si>
  <si>
    <t>* Designation</t>
  </si>
  <si>
    <t>* Financial Year End</t>
  </si>
  <si>
    <t>* Quarter</t>
  </si>
  <si>
    <t>: Executive Director</t>
  </si>
  <si>
    <t>: Madam Toh Kian Beng</t>
  </si>
  <si>
    <t>: 9369</t>
  </si>
  <si>
    <t>: TGL</t>
  </si>
  <si>
    <t>: TEO GUAN LEE CORPORATION BHD ( 283710-A )</t>
  </si>
  <si>
    <t xml:space="preserve">  Submitting Secretarial Firm Name </t>
  </si>
  <si>
    <t xml:space="preserve"> </t>
  </si>
  <si>
    <t>Revenue</t>
  </si>
  <si>
    <t xml:space="preserve"> Tax liabilities</t>
  </si>
  <si>
    <t>Profit/(loss)</t>
  </si>
  <si>
    <t>before taxation</t>
  </si>
  <si>
    <t>Gross</t>
  </si>
  <si>
    <t>Assets</t>
  </si>
  <si>
    <t>Investment and management</t>
  </si>
  <si>
    <t>Retailing</t>
  </si>
  <si>
    <t>Manufacturing</t>
  </si>
  <si>
    <t>Properties investment</t>
  </si>
  <si>
    <t>Consolidation adjustments</t>
  </si>
  <si>
    <t>( UNAUDITED )</t>
  </si>
  <si>
    <t>The attached notes form an integral part of the interim financial report.</t>
  </si>
  <si>
    <t>CONDENSED CONSOLIDATED INCOME STATEMENT</t>
  </si>
  <si>
    <t>NOTE</t>
  </si>
  <si>
    <t>REVENUE</t>
  </si>
  <si>
    <t>GROSS PROFIT</t>
  </si>
  <si>
    <t>OPERATING EXPENSES</t>
  </si>
  <si>
    <t>FINANCE COSTS</t>
  </si>
  <si>
    <t>TAXATION</t>
  </si>
  <si>
    <t>EARNING PER SHARE (SEN)</t>
  </si>
  <si>
    <t>-BASIC</t>
  </si>
  <si>
    <t>-DILUTED</t>
  </si>
  <si>
    <t>CONDENSED CONSOLIDATED BALANCE SHEET</t>
  </si>
  <si>
    <t>CONDENSED CONSOLIDATED STATEMENT OF CHANGE IN EQUITY</t>
  </si>
  <si>
    <t>CAPITAL</t>
  </si>
  <si>
    <t>RM</t>
  </si>
  <si>
    <t>SHARE</t>
  </si>
  <si>
    <t>PREMIUM</t>
  </si>
  <si>
    <t>PROFIT/(LOSS)</t>
  </si>
  <si>
    <t>TOTAL</t>
  </si>
  <si>
    <t>CONDENSED CONSOLIDATED CASH FLOW STATEMENT</t>
  </si>
  <si>
    <t>CASH FLOW FROM OPERATING ACTIVITIES</t>
  </si>
  <si>
    <t>Adjustment for:</t>
  </si>
  <si>
    <t>Interest expense</t>
  </si>
  <si>
    <t>ENDED</t>
  </si>
  <si>
    <t>Cash generated from operation</t>
  </si>
  <si>
    <t>Interest paid</t>
  </si>
  <si>
    <t>Net cash from operating activities</t>
  </si>
  <si>
    <t>CASH FLOWS FROM INVESTING ACTIVITIES</t>
  </si>
  <si>
    <t>Non-cash items</t>
  </si>
  <si>
    <t>Non-operating items</t>
  </si>
  <si>
    <t>Proceeds from disposal of property, plant and equipment</t>
  </si>
  <si>
    <t>Net cash used in investing activities</t>
  </si>
  <si>
    <t>CASH FLOW FROM FINANCING ACTIVITIES</t>
  </si>
  <si>
    <t>Bank borrowings</t>
  </si>
  <si>
    <t>Effect of exchange rate changes</t>
  </si>
  <si>
    <t>Cash and cash equivalent  at beginning of period</t>
  </si>
  <si>
    <t>Cash and cash equivalent  at end of period</t>
  </si>
  <si>
    <t>TRANSLATION</t>
  </si>
  <si>
    <t>RESERVE</t>
  </si>
  <si>
    <t>NET MOVEMENT FOR THE PERIOD</t>
  </si>
  <si>
    <t>PROFIT/(LOSS) BEFORE TAXATION</t>
  </si>
  <si>
    <t>Net (decrease) / increased in cash and cash equivalents</t>
  </si>
  <si>
    <t>(Increase)/Decrease in inventories</t>
  </si>
  <si>
    <t>(Increase)/Decrease in receivables</t>
  </si>
  <si>
    <t>Increase/(Decrease) in payables</t>
  </si>
  <si>
    <t>BASIS OF PREPARATION</t>
  </si>
  <si>
    <t>Disclosed as:</t>
  </si>
  <si>
    <t>Tax assets</t>
  </si>
  <si>
    <t>Tax liabilities</t>
  </si>
  <si>
    <t>PROFIT ON SALE OF INVESTMENT AND/OR PROPERTIES</t>
  </si>
  <si>
    <t>PURCHASE OR DISPOSAL OF QUOTED SECURITIES</t>
  </si>
  <si>
    <t>CHANGES IN COMPOSITION OF GROUP</t>
  </si>
  <si>
    <t>ISSUANCE OR REPAYMENT OF DEBT AND EQUITY SECURITIES</t>
  </si>
  <si>
    <t>CONTINGENT LIABILITIES</t>
  </si>
  <si>
    <t>FINANCIAL INSTRUMENTS</t>
  </si>
  <si>
    <t>MATERIAL LITIGATION</t>
  </si>
  <si>
    <t>SEGMENTAL REPORTING</t>
  </si>
  <si>
    <t xml:space="preserve">MATERIAL SUBSEQUENT EVENTS </t>
  </si>
  <si>
    <t xml:space="preserve"> CURRENT YEAR PROSPECTS</t>
  </si>
  <si>
    <t>VARIANCE FROM PROFIT FORECASTS</t>
  </si>
  <si>
    <t>SEASONAL OR CYCLICAL FACTORS</t>
  </si>
  <si>
    <t>REVIEW OF PERFORMANCE</t>
  </si>
  <si>
    <t>GROUP BORROWINGS AND DEBT SECURITIES</t>
  </si>
  <si>
    <t>The above borrowings are all denominated In Ringgit Malaysia.</t>
  </si>
  <si>
    <t xml:space="preserve">Net Profit/(Loss) before taxation </t>
  </si>
  <si>
    <t>a) Basic Earnings per share</t>
  </si>
  <si>
    <t>PRECEDING</t>
  </si>
  <si>
    <t>Operating profit before working capital changes</t>
  </si>
  <si>
    <t>Purchase of property, plant and equipment</t>
  </si>
  <si>
    <t>Receivables</t>
  </si>
  <si>
    <t xml:space="preserve"> Payables</t>
  </si>
  <si>
    <t>CORPORATE PROPOSAL</t>
  </si>
  <si>
    <t>b) Diluted Earnings per share</t>
  </si>
  <si>
    <t>* New Announcement</t>
  </si>
  <si>
    <t>PART A1 :  QUARTERLY REPORT</t>
  </si>
  <si>
    <t>* Quarterly report for the financial period ended</t>
  </si>
  <si>
    <t xml:space="preserve">* The figures </t>
  </si>
  <si>
    <t>FINANCIAL RESULTS</t>
  </si>
  <si>
    <t>QUALIFICATION OF PRECEDING ANNUAL FINANCIAL STATEMENTS</t>
  </si>
  <si>
    <t>Taxation expense for the period:-</t>
  </si>
  <si>
    <t>Malaysian Taxation</t>
  </si>
  <si>
    <t>There were no unusual material events during the financial period under review.</t>
  </si>
  <si>
    <t>MATERIAL CHANGES IN ESTIMATES</t>
  </si>
  <si>
    <t>DIVIDEND PAID</t>
  </si>
  <si>
    <t>Not applicable</t>
  </si>
  <si>
    <t>Deferred Tax Expenses</t>
  </si>
  <si>
    <t>UNUSUAL MATERIAL EVENT</t>
  </si>
  <si>
    <t>DIVIDEND PAYABLE</t>
  </si>
  <si>
    <t>INDIVIDUAL QUARTER</t>
  </si>
  <si>
    <t>(A) NOTES TO THE INTERIM FINANCIAL REPORT</t>
  </si>
  <si>
    <t>(B) NOTES TO THE INTERIM FINANCIAL REPORT</t>
  </si>
  <si>
    <t>CUMULATIVE PERIOD</t>
  </si>
  <si>
    <t>Note</t>
  </si>
  <si>
    <t>(A) 9</t>
  </si>
  <si>
    <t>Basic earnings per share (sen)</t>
  </si>
  <si>
    <t>Not applicable.</t>
  </si>
  <si>
    <t>Provision for doubtful debts</t>
  </si>
  <si>
    <t>(UNAUDITED)</t>
  </si>
  <si>
    <t xml:space="preserve">Under/(over) provision in prior year </t>
  </si>
  <si>
    <t>Current year's provision</t>
  </si>
  <si>
    <t>Net refund/(payment) made during the period</t>
  </si>
  <si>
    <t>Represented by:</t>
  </si>
  <si>
    <t>Deposit, cash and bank balances</t>
  </si>
  <si>
    <t>Bank overdrafts</t>
  </si>
  <si>
    <t>(b) The investments in quoted shares as at end of the reporting period were :-</t>
  </si>
  <si>
    <t xml:space="preserve">   (I) At cost</t>
  </si>
  <si>
    <t xml:space="preserve">   (ii) At carrying value</t>
  </si>
  <si>
    <t>Property, plant and equipment</t>
  </si>
  <si>
    <t>Goodwill</t>
  </si>
  <si>
    <t>ASSETS</t>
  </si>
  <si>
    <t>NON-CURRENT ASSETS</t>
  </si>
  <si>
    <t>Share capital</t>
  </si>
  <si>
    <t>Minority interest</t>
  </si>
  <si>
    <t>NON-CURRENT LIABILITIES</t>
  </si>
  <si>
    <t>Long term liabilities</t>
  </si>
  <si>
    <t>Deferred taxation</t>
  </si>
  <si>
    <t>PROFIT/(LOSS) FOR THE PERIOD</t>
  </si>
  <si>
    <t>ATTRIBUTABLE TO :</t>
  </si>
  <si>
    <t>EQUITY HOLDERS OF THE PARENT</t>
  </si>
  <si>
    <t>MINORITY</t>
  </si>
  <si>
    <t>INTEREST</t>
  </si>
  <si>
    <t>RETAINED</t>
  </si>
  <si>
    <t>ATTRIBUTABLE TO EQUITY HOLDERS OF THE PARENT</t>
  </si>
  <si>
    <t>Net Assets Per Share (RM)</t>
  </si>
  <si>
    <t>Interest received</t>
  </si>
  <si>
    <t>Tax refunded</t>
  </si>
  <si>
    <t>Tax (paid )</t>
  </si>
  <si>
    <t>BALANCE AT 1 JULY 2006</t>
  </si>
  <si>
    <t>BALANCE AT 31 MARCH 2007</t>
  </si>
  <si>
    <t>Deferred tax assets</t>
  </si>
  <si>
    <t>FOREIGN</t>
  </si>
  <si>
    <t>CURRENCY</t>
  </si>
  <si>
    <t>OPTION</t>
  </si>
  <si>
    <t>Translation reserves</t>
  </si>
  <si>
    <t>Inventories</t>
  </si>
  <si>
    <t>Cash and bank balances</t>
  </si>
  <si>
    <t>Share premium</t>
  </si>
  <si>
    <t>Available-for-Sale Investments</t>
  </si>
  <si>
    <t>Investment property</t>
  </si>
  <si>
    <t>(RESTATED)</t>
  </si>
  <si>
    <t>CHANGES IN ACCOUNTING POLICIES</t>
  </si>
  <si>
    <t xml:space="preserve">PROFIT/(LOSS) FROM OPERATION </t>
  </si>
  <si>
    <t>(B) 18</t>
  </si>
  <si>
    <t>(B) 26</t>
  </si>
  <si>
    <t>(B) 20</t>
  </si>
  <si>
    <t>(B) 22</t>
  </si>
  <si>
    <t>30/06/2007</t>
  </si>
  <si>
    <t>BALANCE AT 1 JULY 2007</t>
  </si>
  <si>
    <t>Prepaid Lease payments</t>
  </si>
  <si>
    <t>FRS 117</t>
  </si>
  <si>
    <t>Leases</t>
  </si>
  <si>
    <t>FRS 124</t>
  </si>
  <si>
    <t>Related Party Disclosures</t>
  </si>
  <si>
    <t>FRS 119</t>
  </si>
  <si>
    <t>Employee Benefits - Actuarial Gains and Losses, Group Plans and Disclosures</t>
  </si>
  <si>
    <t>FRS 121</t>
  </si>
  <si>
    <t>The effects of Changes in Foreign Exchange Rates - Net Investment In a Foreign Operation</t>
  </si>
  <si>
    <t>(a) FRS 117 : Leases</t>
  </si>
  <si>
    <t>Restated</t>
  </si>
  <si>
    <t xml:space="preserve">Effect of </t>
  </si>
  <si>
    <t>Changes in</t>
  </si>
  <si>
    <t>accounting</t>
  </si>
  <si>
    <t>policy</t>
  </si>
  <si>
    <t xml:space="preserve">As </t>
  </si>
  <si>
    <t>previously</t>
  </si>
  <si>
    <t>reported</t>
  </si>
  <si>
    <t>Net carrying amount of</t>
  </si>
  <si>
    <t>- Property, Plant and equipment</t>
  </si>
  <si>
    <t>- Prepaid lease payments</t>
  </si>
  <si>
    <t>Depreciation (PPE, investment property and prepaid lease payments)</t>
  </si>
  <si>
    <t>Allowance for slow moving inventories</t>
  </si>
  <si>
    <t xml:space="preserve">Tax (asset)/Liabilities at 1 July </t>
  </si>
  <si>
    <t>(AUDITED)</t>
  </si>
  <si>
    <r>
      <t>:3</t>
    </r>
    <r>
      <rPr>
        <b/>
        <vertAlign val="superscript"/>
        <sz val="12"/>
        <rFont val="Times New Roman"/>
        <family val="1"/>
      </rPr>
      <t>nd</t>
    </r>
    <r>
      <rPr>
        <b/>
        <sz val="12"/>
        <rFont val="Times New Roman"/>
        <family val="1"/>
      </rPr>
      <t xml:space="preserve"> Quarter</t>
    </r>
  </si>
  <si>
    <r>
      <t>: 30</t>
    </r>
    <r>
      <rPr>
        <vertAlign val="superscript"/>
        <sz val="12"/>
        <rFont val="Times New Roman"/>
        <family val="1"/>
      </rPr>
      <t>th</t>
    </r>
    <r>
      <rPr>
        <sz val="12"/>
        <rFont val="Times New Roman"/>
        <family val="1"/>
      </rPr>
      <t xml:space="preserve"> June 2008</t>
    </r>
  </si>
  <si>
    <t>9 months ended</t>
  </si>
  <si>
    <t>31 March</t>
  </si>
  <si>
    <t>FOR THE QUARTER ENDED  31 MARCH 2008</t>
  </si>
  <si>
    <t>AS AT 31 MARCH 2008</t>
  </si>
  <si>
    <t>9 MONTHS</t>
  </si>
  <si>
    <t>Profit on disposal of property, plant and equipment</t>
  </si>
  <si>
    <r>
      <t>: 31</t>
    </r>
    <r>
      <rPr>
        <b/>
        <vertAlign val="superscript"/>
        <sz val="12"/>
        <rFont val="Times New Roman"/>
        <family val="1"/>
      </rPr>
      <t>st</t>
    </r>
    <r>
      <rPr>
        <b/>
        <sz val="12"/>
        <rFont val="Times New Roman"/>
        <family val="1"/>
      </rPr>
      <t xml:space="preserve"> March 2008</t>
    </r>
  </si>
  <si>
    <t>RM’000</t>
  </si>
  <si>
    <t>31/03/2008</t>
  </si>
  <si>
    <t>TOTAL ASSETS</t>
  </si>
  <si>
    <t>EQUITY AND LIABILITIES</t>
  </si>
  <si>
    <t>Retained profits</t>
  </si>
  <si>
    <t>EQUITY ATTRIBUTABLE TO EQUITY HOLDERS OF THE PARENT</t>
  </si>
  <si>
    <t>TOTAL EQUITY</t>
  </si>
  <si>
    <t>TOTAL LIABILITIES</t>
  </si>
  <si>
    <t>Share option reserves</t>
  </si>
  <si>
    <t>The interim financial statements are unaudited and has been prepared in accordance with the requirements of Financial Reporting Standard (“FRS”) 134 Interim Financial Reporting and paragraph 9.22 of the Listing Requirements of Bursa Malaysia Securities Berhad.</t>
  </si>
  <si>
    <t>The interim financial statements should be read in conjunction with the audited financial statements for the year ended 30 June 2007.  The explanatory notes attached to the interim financial statements provide an explanation of events and transactions that are significant to an understanding of the changes in the financial position and performance of the Group since the financial year ended 30 June 2007.</t>
  </si>
  <si>
    <t>The financial statements are presented in Ringgit Malaysia (RM) and all values are rounded to the nearest thousand (RM’000) except when otherwise indicated.</t>
  </si>
  <si>
    <t>The Group is principally involved in the manufacture, wholesale and retail of garments and related accessories. The demand for the Group’s products is generally dependent on the Malaysian economy and consumer confidence and is seasonal with demand peaking at the festive seasons at the end and beginning of the year.</t>
  </si>
  <si>
    <t>There were no issuance or repayment of debt securities, share buy-backs, share cancellations, shares held as treasury shares and resale of treasury shares for the current quarter under review.</t>
  </si>
  <si>
    <t>9 MONTHS ENDED 31 MARCH 2008</t>
  </si>
  <si>
    <t>The Group’s business activities were predominantly carried out in Malaysia, therefore information by geographical segment is not applicable.</t>
  </si>
  <si>
    <r>
      <t>There has not arisen in the interval between the end of the quarter and the date of this announcement, any item, transaction or event of a material and unusual nature likely, in the opinion of the Directors, to effect substantially the results of the operations of the Company and of the Group for the quarter ended 31</t>
    </r>
    <r>
      <rPr>
        <vertAlign val="superscript"/>
        <sz val="12"/>
        <rFont val="Times New Roman"/>
        <family val="1"/>
      </rPr>
      <t>st</t>
    </r>
    <r>
      <rPr>
        <sz val="12"/>
        <rFont val="Times New Roman"/>
        <family val="1"/>
      </rPr>
      <t xml:space="preserve"> March 2008.</t>
    </r>
  </si>
  <si>
    <r>
      <t>There were no business combinations, acquisitions or disposals of subsidiaries and long term investments or restructuring of operations during the quarter ended 31</t>
    </r>
    <r>
      <rPr>
        <vertAlign val="superscript"/>
        <sz val="12"/>
        <rFont val="Times New Roman"/>
        <family val="1"/>
      </rPr>
      <t>st</t>
    </r>
    <r>
      <rPr>
        <sz val="12"/>
        <rFont val="Times New Roman"/>
        <family val="1"/>
      </rPr>
      <t xml:space="preserve"> March 2008.</t>
    </r>
  </si>
  <si>
    <t>CHANGES IN ACCOUNTING POLICIES (Cont’d)</t>
  </si>
  <si>
    <t>CORPORATE PROPOSAL (Cont’d)</t>
  </si>
  <si>
    <t>GROUP BORROWINGS AND DEBT SECURITIES (Cont’d)</t>
  </si>
  <si>
    <t>Net profit attributable to shareholders (RM’000)</t>
  </si>
  <si>
    <t>The basic earnings per share of the Group is calculated based on the net profit attributable to shareholders divided by weighted average number of ordinary shares in issue as follow:-</t>
  </si>
  <si>
    <t>Weighted average number of ordinary shares in issue (’000)</t>
  </si>
  <si>
    <t>The diluted earnings per share of the Group is calculated based on net profit attributable to shareholders divided by the adjusted weighted average number of ordinary shares.</t>
  </si>
  <si>
    <t>Add : Dilutive ESOS  (’000)</t>
  </si>
  <si>
    <t>Adjusted weighted average number of ordinary shares  (’000)</t>
  </si>
  <si>
    <r>
      <t>The interim financial statements were authorized for issue by the Board of Directors in accordance with the resolution of the directors on 21</t>
    </r>
    <r>
      <rPr>
        <vertAlign val="superscript"/>
        <sz val="12"/>
        <rFont val="Times New Roman"/>
        <family val="1"/>
      </rPr>
      <t>st</t>
    </r>
    <r>
      <rPr>
        <sz val="12"/>
        <rFont val="Times New Roman"/>
        <family val="1"/>
      </rPr>
      <t xml:space="preserve"> May 2008</t>
    </r>
  </si>
  <si>
    <r>
      <t>The valuation of land and buildings have been brought forward, without amendment from the financial statements for the financial year ended 30</t>
    </r>
    <r>
      <rPr>
        <vertAlign val="superscript"/>
        <sz val="12"/>
        <rFont val="Times New Roman"/>
        <family val="1"/>
      </rPr>
      <t>th</t>
    </r>
    <r>
      <rPr>
        <sz val="12"/>
        <rFont val="Times New Roman"/>
        <family val="1"/>
      </rPr>
      <t xml:space="preserve"> June 2007.</t>
    </r>
  </si>
  <si>
    <r>
      <t>Prior to 1</t>
    </r>
    <r>
      <rPr>
        <vertAlign val="superscript"/>
        <sz val="12"/>
        <rFont val="Times New Roman"/>
        <family val="1"/>
      </rPr>
      <t>st</t>
    </r>
    <r>
      <rPr>
        <sz val="12"/>
        <rFont val="Times New Roman"/>
        <family val="1"/>
      </rPr>
      <t xml:space="preserve"> July 2007, Leasehold land was classified as property, plant and equipment and was stated as cost or valuation less accumulated depreciation and impairment loss. </t>
    </r>
  </si>
  <si>
    <t>:  Have not been audited</t>
  </si>
  <si>
    <r>
      <t>With the adoption of FRS 117 as from 1</t>
    </r>
    <r>
      <rPr>
        <vertAlign val="superscript"/>
        <sz val="12"/>
        <rFont val="Times New Roman"/>
        <family val="1"/>
      </rPr>
      <t>st</t>
    </r>
    <r>
      <rPr>
        <sz val="12"/>
        <rFont val="Times New Roman"/>
        <family val="1"/>
      </rPr>
      <t xml:space="preserve"> July 2007, the leasehold interest in the land held for own use is accounted for as being held under an operating lease. Such leasehold land will no longer be revalued. The up-front payments made for the leasehold land represents prepaid lease payments and are amortised on a straight-line basis over the lease term.</t>
    </r>
  </si>
  <si>
    <r>
      <t>Upon the adoption of the revised FRS 117 at 1</t>
    </r>
    <r>
      <rPr>
        <vertAlign val="superscript"/>
        <sz val="12"/>
        <rFont val="Times New Roman"/>
        <family val="1"/>
      </rPr>
      <t>st</t>
    </r>
    <r>
      <rPr>
        <sz val="12"/>
        <rFont val="Times New Roman"/>
        <family val="1"/>
      </rPr>
      <t xml:space="preserve"> July 2007, the unamortised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30</t>
    </r>
    <r>
      <rPr>
        <vertAlign val="superscript"/>
        <sz val="12"/>
        <rFont val="Times New Roman"/>
        <family val="1"/>
      </rPr>
      <t>th</t>
    </r>
    <r>
      <rPr>
        <sz val="12"/>
        <rFont val="Times New Roman"/>
        <family val="1"/>
      </rPr>
      <t xml:space="preserve"> June 2007 have been restated as follows:-</t>
    </r>
  </si>
  <si>
    <r>
      <t>Balance sheet as at 30</t>
    </r>
    <r>
      <rPr>
        <vertAlign val="superscript"/>
        <sz val="12"/>
        <rFont val="Times New Roman"/>
        <family val="1"/>
      </rPr>
      <t>th</t>
    </r>
    <r>
      <rPr>
        <sz val="12"/>
        <rFont val="Times New Roman"/>
        <family val="1"/>
      </rPr>
      <t xml:space="preserve"> June 2007</t>
    </r>
  </si>
  <si>
    <t>Tax (assets) / liabilities as at 31 March</t>
  </si>
  <si>
    <t>9 MONTHS ENDED</t>
  </si>
  <si>
    <t>31/3/2008</t>
  </si>
  <si>
    <t>31/3/2007</t>
  </si>
  <si>
    <t>OTHER OPERATING (EXPENSE)/INCOME</t>
  </si>
  <si>
    <t>3 MONTHS ENDED</t>
  </si>
  <si>
    <t>DISTRIBUTABLE</t>
  </si>
  <si>
    <t>NON-DISTRIBUTABLE</t>
  </si>
  <si>
    <t>BALANCE AT 31 MARCH 2008</t>
  </si>
  <si>
    <r>
      <t>The significant accounting policies adopted are consistent with those of the audited financial statements for the financial year ended 30</t>
    </r>
    <r>
      <rPr>
        <vertAlign val="superscript"/>
        <sz val="12"/>
        <rFont val="Times New Roman"/>
        <family val="1"/>
      </rPr>
      <t>th</t>
    </r>
    <r>
      <rPr>
        <sz val="12"/>
        <rFont val="Times New Roman"/>
        <family val="1"/>
      </rPr>
      <t xml:space="preserve"> June 2007 except for the adoption of the following new / revised Financial Reporting Standards (“FRS”) issued by Malaysia Accounting Standard Board effective for the financial period beginning 1</t>
    </r>
    <r>
      <rPr>
        <vertAlign val="superscript"/>
        <sz val="12"/>
        <rFont val="Times New Roman"/>
        <family val="1"/>
      </rPr>
      <t xml:space="preserve">st </t>
    </r>
    <r>
      <rPr>
        <sz val="12"/>
        <rFont val="Times New Roman"/>
        <family val="1"/>
      </rPr>
      <t>July 2007:-</t>
    </r>
  </si>
  <si>
    <t>The summary principal effects of the changes in accounting policies resulting from the adoption of the other new/revised FRSs are discussed below :-</t>
  </si>
  <si>
    <r>
      <t>The auditors’ report of the most recent annual financial statements for the financial year ended 30</t>
    </r>
    <r>
      <rPr>
        <vertAlign val="superscript"/>
        <sz val="12"/>
        <rFont val="Times New Roman"/>
        <family val="1"/>
      </rPr>
      <t>th</t>
    </r>
    <r>
      <rPr>
        <sz val="12"/>
        <rFont val="Times New Roman"/>
        <family val="1"/>
      </rPr>
      <t xml:space="preserve"> June 2007 was not qualified.</t>
    </r>
  </si>
  <si>
    <t>There were no material changes in estimates from either the prior interim period or prior financial year.</t>
  </si>
  <si>
    <r>
      <t>The Group’s turnover for the third quarter ended 31</t>
    </r>
    <r>
      <rPr>
        <vertAlign val="superscript"/>
        <sz val="12"/>
        <rFont val="Times New Roman"/>
        <family val="1"/>
      </rPr>
      <t>st</t>
    </r>
    <r>
      <rPr>
        <sz val="12"/>
        <rFont val="Times New Roman"/>
        <family val="1"/>
      </rPr>
      <t xml:space="preserve"> March 2008 was RM18.76 million, down RM10.11 million from RM28.87 million achieved in the preceding quarter ended 31</t>
    </r>
    <r>
      <rPr>
        <vertAlign val="superscript"/>
        <sz val="12"/>
        <rFont val="Times New Roman"/>
        <family val="1"/>
      </rPr>
      <t>st</t>
    </r>
    <r>
      <rPr>
        <sz val="12"/>
        <rFont val="Times New Roman"/>
        <family val="1"/>
      </rPr>
      <t xml:space="preserve"> December 2007.</t>
    </r>
  </si>
  <si>
    <t>As at</t>
  </si>
  <si>
    <t xml:space="preserve">31 March </t>
  </si>
  <si>
    <t>The weighted average number of ordinary shares is adjusted to assume conversion of all dilutive potential shares, namely share options granted under the Company’s ESOS scheme and is arrived as follows :-</t>
  </si>
  <si>
    <r>
      <t>On 27</t>
    </r>
    <r>
      <rPr>
        <vertAlign val="superscript"/>
        <sz val="12"/>
        <rFont val="Times New Roman"/>
        <family val="1"/>
      </rPr>
      <t>th</t>
    </r>
    <r>
      <rPr>
        <sz val="12"/>
        <rFont val="Times New Roman"/>
        <family val="1"/>
      </rPr>
      <t xml:space="preserve"> June 2007, the Group announced that with reference to its announcements dated 19</t>
    </r>
    <r>
      <rPr>
        <vertAlign val="superscript"/>
        <sz val="12"/>
        <rFont val="Times New Roman"/>
        <family val="1"/>
      </rPr>
      <t>th</t>
    </r>
    <r>
      <rPr>
        <sz val="12"/>
        <rFont val="Times New Roman"/>
        <family val="1"/>
      </rPr>
      <t xml:space="preserve"> December 2006, 12</t>
    </r>
    <r>
      <rPr>
        <vertAlign val="superscript"/>
        <sz val="12"/>
        <rFont val="Times New Roman"/>
        <family val="1"/>
      </rPr>
      <t>th</t>
    </r>
    <r>
      <rPr>
        <sz val="12"/>
        <rFont val="Times New Roman"/>
        <family val="1"/>
      </rPr>
      <t xml:space="preserve"> April 2007, 17</t>
    </r>
    <r>
      <rPr>
        <vertAlign val="superscript"/>
        <sz val="12"/>
        <rFont val="Times New Roman"/>
        <family val="1"/>
      </rPr>
      <t>th</t>
    </r>
    <r>
      <rPr>
        <sz val="12"/>
        <rFont val="Times New Roman"/>
        <family val="1"/>
      </rPr>
      <t xml:space="preserve"> May 2007 and 18</t>
    </r>
    <r>
      <rPr>
        <vertAlign val="superscript"/>
        <sz val="12"/>
        <rFont val="Times New Roman"/>
        <family val="1"/>
      </rPr>
      <t>th</t>
    </r>
    <r>
      <rPr>
        <sz val="12"/>
        <rFont val="Times New Roman"/>
        <family val="1"/>
      </rPr>
      <t xml:space="preserve"> May 2007 in relation to the Proposals, that the Proposals are still pending approvals from the Securities Commission and the Ministry of International Trade and Industry.</t>
    </r>
  </si>
  <si>
    <t>Individual quarter ended</t>
  </si>
  <si>
    <t>Net (loss)/profit attributable to shareholders (RM’000)</t>
  </si>
  <si>
    <t>Diluted (loss)/earnings per share (sen)</t>
  </si>
  <si>
    <t>The fully diluted (loss)/earnings per ordinary share is the same as the basic (loss)/earnings per share as the effect of non-dilutive potential ordinary shares are ignore in calculating (loss)/earnings per share in accordance with FRS 133 on Earning Per Share.</t>
  </si>
  <si>
    <t>(LOSS)/EARNINGS PER SHARE</t>
  </si>
  <si>
    <t>AUTHORISED FOR ISSUE</t>
  </si>
  <si>
    <r>
      <t>There was no major changes in contingent liabilities since the last annual balance sheet date as at             30</t>
    </r>
    <r>
      <rPr>
        <vertAlign val="superscript"/>
        <sz val="12"/>
        <rFont val="Times New Roman"/>
        <family val="1"/>
      </rPr>
      <t>th</t>
    </r>
    <r>
      <rPr>
        <sz val="12"/>
        <rFont val="Times New Roman"/>
        <family val="1"/>
      </rPr>
      <t xml:space="preserve"> June 2007 in respect of corporate guarantees given to certain banks for credit facilities granted to subsidiary companies.</t>
    </r>
  </si>
  <si>
    <t>The Group has not adopted  FRS 139 Financial Instruments: Recognition and Measurement as its effective date has been deferred.  MASB has also issued various amendments to FRS and interpretation (ICs) for Entities Other Than Private Entities and there is no impact to the financial statements of the Group except for adoption of FRS 117.</t>
  </si>
  <si>
    <r>
      <t>(a) There was no profit on sale of quoted securities for the quarter ended 31</t>
    </r>
    <r>
      <rPr>
        <vertAlign val="superscript"/>
        <sz val="12"/>
        <rFont val="Times New Roman"/>
        <family val="1"/>
      </rPr>
      <t>st</t>
    </r>
    <r>
      <rPr>
        <sz val="12"/>
        <rFont val="Times New Roman"/>
        <family val="1"/>
      </rPr>
      <t xml:space="preserve"> March 2008</t>
    </r>
  </si>
  <si>
    <t>No dividend is declared for the quarter ended 31st March 2008.</t>
  </si>
  <si>
    <t xml:space="preserve">   (iii) At market value as at 31st March 2008</t>
  </si>
  <si>
    <r>
      <t>The Group recorded a loss before taxation of RM0.243 million for the third quarter, a drop of 144% or RM0.79 million as compared to a profit before taxation of RM0.547 million registered in the corresponding quarter of 2007.  The Group recorded RM12.32 million profit before taxation for the 9-month cumulative  period ended 31</t>
    </r>
    <r>
      <rPr>
        <vertAlign val="superscript"/>
        <sz val="12"/>
        <rFont val="Times New Roman"/>
        <family val="1"/>
      </rPr>
      <t>st</t>
    </r>
    <r>
      <rPr>
        <sz val="12"/>
        <rFont val="Times New Roman"/>
        <family val="1"/>
      </rPr>
      <t xml:space="preserve"> March 2008, an increase of 0.9% as compared to a profit before taxation of RM12.21 registered in corresponding period of 2007.</t>
    </r>
  </si>
  <si>
    <r>
      <t>For the third quarter ended 31</t>
    </r>
    <r>
      <rPr>
        <vertAlign val="superscript"/>
        <sz val="12"/>
        <rFont val="Times New Roman"/>
        <family val="1"/>
      </rPr>
      <t xml:space="preserve">st </t>
    </r>
    <r>
      <rPr>
        <sz val="12"/>
        <rFont val="Times New Roman"/>
        <family val="1"/>
      </rPr>
      <t>March 2008, the Group’s loss before taxation was RM0.243 million, decreased RM5.783 million when compared with a profit before taxation of RM5.54 million recorded in the preceding quarter ended 31</t>
    </r>
    <r>
      <rPr>
        <vertAlign val="superscript"/>
        <sz val="12"/>
        <rFont val="Times New Roman"/>
        <family val="1"/>
      </rPr>
      <t>st</t>
    </r>
    <r>
      <rPr>
        <sz val="12"/>
        <rFont val="Times New Roman"/>
        <family val="1"/>
      </rPr>
      <t xml:space="preserve"> December 2007.</t>
    </r>
  </si>
  <si>
    <t>Barring any unforeseen circumstances, the Directors are cautiously optimistic that the Group is able to achieve a comparable performance for the current financial year to that achieved during the previous financial year.</t>
  </si>
  <si>
    <t>The lower gross profit achieved in the current quarter under review was mainly due to  additional provision of slow moving stocks .</t>
  </si>
  <si>
    <t>The lower revenue and loss before taxation achieved in the current quarter under review was mainly due to lower sales and additional provision of slow moving stocks  and doubtful debts during the quarter.</t>
  </si>
  <si>
    <t>: PFA MALAYSIA SDN BHD</t>
  </si>
  <si>
    <r>
      <t>Group's revenue for the third quarter and cumulative 9-month period ended 31</t>
    </r>
    <r>
      <rPr>
        <vertAlign val="superscript"/>
        <sz val="12"/>
        <rFont val="Times New Roman"/>
        <family val="1"/>
      </rPr>
      <t>st</t>
    </r>
    <r>
      <rPr>
        <sz val="12"/>
        <rFont val="Times New Roman"/>
        <family val="1"/>
      </rPr>
      <t xml:space="preserve"> March 2008 was RM18.76 million and RM83.77 million respectively as compared to RM15.83 million and RM70.14 million respectively recorded in the same quarter of 2007 and 9 months ended 31st March 2007,  an increase of  18.51% and 19.4% or RM2.93 million and RM13.63 million respectively.</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</si>
</sst>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0.00_);[Red]\(0.00\)"/>
    <numFmt numFmtId="180" formatCode="#,##0.000_);[Red]\(#,##0.000\)"/>
    <numFmt numFmtId="181" formatCode="#,##0.0_);[Red]\(#,##0.0\)"/>
    <numFmt numFmtId="182" formatCode="0.0000"/>
    <numFmt numFmtId="183" formatCode="#,##0.0000_);[Red]\(#,##0.0000\)"/>
    <numFmt numFmtId="184" formatCode="_(* #,##0.0_);_(* \(#,##0.0\);_(* &quot;-&quot;??_);_(@_)"/>
    <numFmt numFmtId="185" formatCode="_(* #,##0_);_(* \(#,##0\);_(* &quot;-&quot;??_);_(@_)"/>
    <numFmt numFmtId="186" formatCode="_(* #,##0.000_);_(* \(#,##0.000\);_(* &quot;-&quot;??_);_(@_)"/>
    <numFmt numFmtId="187" formatCode="_(* #,##0.0000_);_(* \(#,##0.0000\);_(* &quot;-&quot;??_);_(@_)"/>
    <numFmt numFmtId="188" formatCode="#,##0.00000_);[Red]\(#,##0.00000\)"/>
    <numFmt numFmtId="189" formatCode="#,##0.000000_);[Red]\(#,##0.000000\)"/>
    <numFmt numFmtId="190" formatCode="#,##0.0000000_);[Red]\(#,##0.0000000\)"/>
    <numFmt numFmtId="191" formatCode="_(* #,##0.00000_);_(* \(#,##0.00000\);_(* &quot;-&quot;??_);_(@_)"/>
    <numFmt numFmtId="192" formatCode="0.0%"/>
    <numFmt numFmtId="193" formatCode="0.00_);\(0.00\)"/>
    <numFmt numFmtId="194" formatCode="_(* #,##0.000_);_(* \(#,##0.000\);_(* &quot;-&quot;???_);_(@_)"/>
    <numFmt numFmtId="195" formatCode="0_);\(0\)"/>
    <numFmt numFmtId="196" formatCode="&quot;Yes&quot;;&quot;Yes&quot;;&quot;No&quot;"/>
    <numFmt numFmtId="197" formatCode="&quot;True&quot;;&quot;True&quot;;&quot;False&quot;"/>
    <numFmt numFmtId="198" formatCode="&quot;On&quot;;&quot;On&quot;;&quot;Off&quot;"/>
    <numFmt numFmtId="199" formatCode="[$€-2]\ #,##0.00_);[Red]\([$€-2]\ #,##0.00\)"/>
  </numFmts>
  <fonts count="14">
    <font>
      <sz val="10"/>
      <name val="Arial"/>
      <family val="0"/>
    </font>
    <font>
      <u val="single"/>
      <sz val="10"/>
      <color indexed="12"/>
      <name val="Arial"/>
      <family val="0"/>
    </font>
    <font>
      <u val="single"/>
      <sz val="10"/>
      <color indexed="36"/>
      <name val="Arial"/>
      <family val="0"/>
    </font>
    <font>
      <b/>
      <sz val="12"/>
      <color indexed="8"/>
      <name val="Times New Roman"/>
      <family val="1"/>
    </font>
    <font>
      <sz val="12"/>
      <color indexed="8"/>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b/>
      <u val="single"/>
      <sz val="12"/>
      <name val="Times New Roman"/>
      <family val="1"/>
    </font>
    <font>
      <sz val="12"/>
      <color indexed="12"/>
      <name val="Times New Roman"/>
      <family val="1"/>
    </font>
    <font>
      <sz val="12"/>
      <color indexed="10"/>
      <name val="Times New Roman"/>
      <family val="1"/>
    </font>
    <font>
      <u val="single"/>
      <sz val="12"/>
      <name val="Times New Roman"/>
      <family val="1"/>
    </font>
    <font>
      <sz val="12"/>
      <color indexed="53"/>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xf>
    <xf numFmtId="38" fontId="9" fillId="0" borderId="0" xfId="0" applyNumberFormat="1" applyFont="1" applyFill="1" applyBorder="1" applyAlignment="1">
      <alignment/>
    </xf>
    <xf numFmtId="0" fontId="6" fillId="0" borderId="0" xfId="0"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185" fontId="5" fillId="0" borderId="0" xfId="15" applyNumberFormat="1" applyFont="1" applyFill="1" applyBorder="1" applyAlignment="1">
      <alignment/>
    </xf>
    <xf numFmtId="38" fontId="6" fillId="0" borderId="0" xfId="0" applyNumberFormat="1" applyFont="1" applyFill="1" applyBorder="1" applyAlignment="1">
      <alignment horizontal="center"/>
    </xf>
    <xf numFmtId="38" fontId="5" fillId="0" borderId="0" xfId="0" applyNumberFormat="1" applyFont="1" applyFill="1" applyBorder="1" applyAlignment="1">
      <alignment/>
    </xf>
    <xf numFmtId="38" fontId="5" fillId="0" borderId="0" xfId="0" applyNumberFormat="1" applyFont="1" applyFill="1" applyBorder="1" applyAlignment="1">
      <alignment horizontal="center"/>
    </xf>
    <xf numFmtId="37" fontId="6" fillId="0" borderId="0" xfId="21" applyNumberFormat="1" applyFont="1" applyFill="1" applyBorder="1" applyAlignment="1">
      <alignment horizontal="center"/>
    </xf>
    <xf numFmtId="37" fontId="5" fillId="0" borderId="0" xfId="21" applyNumberFormat="1" applyFont="1" applyFill="1" applyBorder="1" applyAlignment="1">
      <alignment/>
    </xf>
    <xf numFmtId="37" fontId="5" fillId="0" borderId="0" xfId="21" applyNumberFormat="1" applyFont="1" applyFill="1" applyBorder="1" applyAlignment="1">
      <alignment horizontal="center"/>
    </xf>
    <xf numFmtId="37" fontId="5" fillId="0" borderId="0" xfId="0" applyNumberFormat="1" applyFont="1" applyFill="1" applyBorder="1" applyAlignment="1">
      <alignment/>
    </xf>
    <xf numFmtId="0" fontId="5" fillId="0" borderId="0" xfId="0" applyFont="1" applyFill="1" applyBorder="1" applyAlignment="1" quotePrefix="1">
      <alignment/>
    </xf>
    <xf numFmtId="43" fontId="5" fillId="0" borderId="0" xfId="15" applyFont="1" applyFill="1" applyBorder="1" applyAlignment="1">
      <alignment horizontal="center"/>
    </xf>
    <xf numFmtId="43" fontId="5" fillId="0" borderId="0" xfId="15" applyFont="1" applyFill="1" applyBorder="1" applyAlignment="1">
      <alignment/>
    </xf>
    <xf numFmtId="38" fontId="9" fillId="0" borderId="0" xfId="0" applyNumberFormat="1" applyFont="1" applyFill="1" applyBorder="1" applyAlignment="1">
      <alignment horizontal="center"/>
    </xf>
    <xf numFmtId="38" fontId="12" fillId="0" borderId="0" xfId="15" applyNumberFormat="1" applyFont="1" applyFill="1" applyBorder="1" applyAlignment="1">
      <alignment horizontal="center"/>
    </xf>
    <xf numFmtId="38" fontId="12" fillId="0" borderId="0" xfId="0" applyNumberFormat="1" applyFont="1" applyFill="1" applyBorder="1" applyAlignment="1">
      <alignment/>
    </xf>
    <xf numFmtId="38" fontId="5" fillId="0" borderId="0" xfId="15" applyNumberFormat="1" applyFont="1" applyFill="1" applyBorder="1" applyAlignment="1">
      <alignment horizontal="center"/>
    </xf>
    <xf numFmtId="38" fontId="6" fillId="0" borderId="0" xfId="15" applyNumberFormat="1" applyFont="1" applyFill="1" applyBorder="1" applyAlignment="1">
      <alignment horizontal="center"/>
    </xf>
    <xf numFmtId="38" fontId="5" fillId="0" borderId="1" xfId="15" applyNumberFormat="1" applyFont="1" applyFill="1" applyBorder="1" applyAlignment="1">
      <alignment horizontal="center"/>
    </xf>
    <xf numFmtId="43" fontId="12" fillId="0" borderId="0" xfId="15" applyFont="1" applyFill="1" applyBorder="1" applyAlignment="1">
      <alignment horizontal="center"/>
    </xf>
    <xf numFmtId="38" fontId="6" fillId="0" borderId="0" xfId="0" applyNumberFormat="1" applyFont="1" applyFill="1" applyAlignment="1">
      <alignment/>
    </xf>
    <xf numFmtId="38" fontId="5" fillId="0" borderId="0" xfId="0" applyNumberFormat="1" applyFont="1" applyFill="1" applyAlignment="1">
      <alignment/>
    </xf>
    <xf numFmtId="38" fontId="5" fillId="0" borderId="0" xfId="15" applyNumberFormat="1" applyFont="1" applyFill="1" applyAlignment="1">
      <alignment horizontal="center"/>
    </xf>
    <xf numFmtId="38" fontId="5" fillId="0" borderId="0" xfId="15" applyNumberFormat="1" applyFont="1" applyFill="1" applyAlignment="1">
      <alignment/>
    </xf>
    <xf numFmtId="38" fontId="5" fillId="0" borderId="2" xfId="15" applyNumberFormat="1" applyFont="1" applyFill="1" applyBorder="1" applyAlignment="1">
      <alignment/>
    </xf>
    <xf numFmtId="38" fontId="5" fillId="0" borderId="2" xfId="15" applyNumberFormat="1" applyFont="1" applyFill="1" applyBorder="1" applyAlignment="1">
      <alignment horizontal="center"/>
    </xf>
    <xf numFmtId="38" fontId="5" fillId="0" borderId="3" xfId="15" applyNumberFormat="1" applyFont="1" applyFill="1" applyBorder="1" applyAlignment="1">
      <alignment horizontal="center"/>
    </xf>
    <xf numFmtId="38" fontId="5" fillId="0" borderId="4" xfId="15" applyNumberFormat="1" applyFont="1" applyFill="1" applyBorder="1" applyAlignment="1">
      <alignment horizontal="center"/>
    </xf>
    <xf numFmtId="38" fontId="5" fillId="0" borderId="5" xfId="15" applyNumberFormat="1" applyFont="1" applyFill="1" applyBorder="1" applyAlignment="1">
      <alignment/>
    </xf>
    <xf numFmtId="38" fontId="5" fillId="0" borderId="5" xfId="15" applyNumberFormat="1" applyFont="1" applyFill="1" applyBorder="1" applyAlignment="1">
      <alignment horizontal="center"/>
    </xf>
    <xf numFmtId="38" fontId="5" fillId="0" borderId="0" xfId="15" applyNumberFormat="1" applyFont="1" applyFill="1" applyBorder="1" applyAlignment="1">
      <alignment/>
    </xf>
    <xf numFmtId="38" fontId="5" fillId="0" borderId="6" xfId="15" applyNumberFormat="1" applyFont="1" applyFill="1" applyBorder="1" applyAlignment="1">
      <alignment horizontal="center"/>
    </xf>
    <xf numFmtId="38" fontId="5" fillId="0" borderId="1" xfId="15" applyNumberFormat="1" applyFont="1" applyFill="1" applyBorder="1" applyAlignment="1">
      <alignment/>
    </xf>
    <xf numFmtId="38" fontId="5" fillId="0" borderId="7" xfId="15" applyNumberFormat="1" applyFont="1" applyFill="1" applyBorder="1" applyAlignment="1">
      <alignment horizontal="center"/>
    </xf>
    <xf numFmtId="38" fontId="5" fillId="0" borderId="8" xfId="15" applyNumberFormat="1" applyFont="1" applyFill="1" applyBorder="1" applyAlignment="1">
      <alignment horizontal="center"/>
    </xf>
    <xf numFmtId="38" fontId="6" fillId="0" borderId="0" xfId="15" applyNumberFormat="1" applyFont="1" applyFill="1" applyAlignment="1">
      <alignment horizontal="center"/>
    </xf>
    <xf numFmtId="38" fontId="6" fillId="0" borderId="0" xfId="15" applyNumberFormat="1" applyFont="1" applyFill="1" applyBorder="1" applyAlignment="1">
      <alignment/>
    </xf>
    <xf numFmtId="38" fontId="6" fillId="0" borderId="0" xfId="15" applyNumberFormat="1" applyFont="1" applyFill="1" applyAlignment="1">
      <alignment/>
    </xf>
    <xf numFmtId="38" fontId="6" fillId="0" borderId="0" xfId="0" applyNumberFormat="1" applyFont="1" applyFill="1" applyBorder="1" applyAlignment="1">
      <alignment/>
    </xf>
    <xf numFmtId="38" fontId="5" fillId="0" borderId="0" xfId="0" applyNumberFormat="1" applyFont="1" applyFill="1" applyBorder="1" applyAlignment="1">
      <alignment horizontal="right"/>
    </xf>
    <xf numFmtId="38" fontId="5" fillId="0" borderId="0" xfId="0" applyNumberFormat="1" applyFont="1" applyFill="1" applyBorder="1" applyAlignment="1" quotePrefix="1">
      <alignment/>
    </xf>
    <xf numFmtId="38" fontId="6" fillId="0" borderId="0" xfId="15" applyNumberFormat="1" applyFont="1" applyFill="1" applyAlignment="1" quotePrefix="1">
      <alignment horizontal="center"/>
    </xf>
    <xf numFmtId="43" fontId="5" fillId="0" borderId="0" xfId="15" applyFont="1" applyFill="1" applyAlignment="1">
      <alignment/>
    </xf>
    <xf numFmtId="43" fontId="13" fillId="0" borderId="0" xfId="15" applyFont="1" applyFill="1" applyAlignment="1">
      <alignment/>
    </xf>
    <xf numFmtId="0" fontId="6" fillId="0" borderId="0" xfId="15" applyNumberFormat="1" applyFont="1" applyFill="1" applyAlignment="1">
      <alignment/>
    </xf>
    <xf numFmtId="185" fontId="6" fillId="0" borderId="0" xfId="15" applyNumberFormat="1" applyFont="1" applyFill="1" applyAlignment="1">
      <alignment horizontal="center"/>
    </xf>
    <xf numFmtId="185" fontId="6" fillId="0" borderId="1" xfId="15" applyNumberFormat="1" applyFont="1" applyFill="1" applyBorder="1" applyAlignment="1">
      <alignment horizontal="center"/>
    </xf>
    <xf numFmtId="185" fontId="6" fillId="0" borderId="9" xfId="15" applyNumberFormat="1" applyFont="1" applyFill="1" applyBorder="1" applyAlignment="1">
      <alignment horizontal="center"/>
    </xf>
    <xf numFmtId="185" fontId="6" fillId="0" borderId="0" xfId="15" applyNumberFormat="1" applyFont="1" applyFill="1" applyBorder="1" applyAlignment="1">
      <alignment horizontal="center"/>
    </xf>
    <xf numFmtId="38" fontId="5" fillId="0" borderId="0" xfId="0" applyNumberFormat="1" applyFont="1" applyFill="1" applyAlignment="1">
      <alignment horizontal="center"/>
    </xf>
    <xf numFmtId="185" fontId="5" fillId="0" borderId="0" xfId="15" applyNumberFormat="1" applyFont="1" applyFill="1" applyBorder="1" applyAlignment="1">
      <alignment horizontal="center"/>
    </xf>
    <xf numFmtId="185" fontId="5" fillId="0" borderId="0" xfId="15" applyNumberFormat="1" applyFont="1" applyFill="1" applyAlignment="1">
      <alignment horizontal="center"/>
    </xf>
    <xf numFmtId="185" fontId="6" fillId="0" borderId="0" xfId="15" applyNumberFormat="1" applyFont="1" applyFill="1" applyBorder="1" applyAlignment="1">
      <alignment/>
    </xf>
    <xf numFmtId="38" fontId="6" fillId="0" borderId="0" xfId="15" applyNumberFormat="1" applyFont="1" applyFill="1" applyBorder="1" applyAlignment="1" quotePrefix="1">
      <alignment horizontal="center"/>
    </xf>
    <xf numFmtId="185" fontId="6" fillId="0" borderId="10" xfId="15" applyNumberFormat="1" applyFont="1" applyFill="1" applyBorder="1" applyAlignment="1">
      <alignment horizontal="center"/>
    </xf>
    <xf numFmtId="185" fontId="5" fillId="0" borderId="10" xfId="15" applyNumberFormat="1" applyFont="1" applyFill="1" applyBorder="1" applyAlignment="1">
      <alignment horizontal="center"/>
    </xf>
    <xf numFmtId="185" fontId="5" fillId="0" borderId="1" xfId="15" applyNumberFormat="1" applyFont="1" applyFill="1" applyBorder="1" applyAlignment="1">
      <alignment horizontal="center"/>
    </xf>
    <xf numFmtId="0" fontId="6" fillId="0" borderId="0" xfId="0" applyFont="1" applyAlignment="1">
      <alignment/>
    </xf>
    <xf numFmtId="41" fontId="6" fillId="0" borderId="0" xfId="15" applyNumberFormat="1" applyFont="1" applyFill="1" applyBorder="1" applyAlignment="1">
      <alignment horizontal="center"/>
    </xf>
    <xf numFmtId="41" fontId="5" fillId="0" borderId="0" xfId="15" applyNumberFormat="1" applyFont="1" applyFill="1" applyBorder="1" applyAlignment="1">
      <alignment/>
    </xf>
    <xf numFmtId="41" fontId="5" fillId="0" borderId="0" xfId="15" applyNumberFormat="1" applyFont="1" applyFill="1" applyBorder="1" applyAlignment="1">
      <alignment horizontal="center"/>
    </xf>
    <xf numFmtId="41" fontId="6" fillId="0" borderId="11" xfId="15" applyNumberFormat="1" applyFont="1" applyFill="1" applyBorder="1" applyAlignment="1">
      <alignment horizontal="center"/>
    </xf>
    <xf numFmtId="41" fontId="5" fillId="0" borderId="11" xfId="15" applyNumberFormat="1" applyFont="1" applyFill="1" applyBorder="1" applyAlignment="1">
      <alignment horizontal="center"/>
    </xf>
    <xf numFmtId="41" fontId="5" fillId="0" borderId="0" xfId="0" applyNumberFormat="1" applyFont="1" applyFill="1" applyBorder="1" applyAlignment="1">
      <alignment/>
    </xf>
    <xf numFmtId="41" fontId="6" fillId="0" borderId="10" xfId="15" applyNumberFormat="1" applyFont="1" applyFill="1" applyBorder="1" applyAlignment="1">
      <alignment horizontal="center"/>
    </xf>
    <xf numFmtId="41" fontId="5" fillId="0" borderId="10" xfId="15" applyNumberFormat="1" applyFont="1" applyFill="1" applyBorder="1" applyAlignment="1">
      <alignment horizontal="center"/>
    </xf>
    <xf numFmtId="41" fontId="6" fillId="0" borderId="1" xfId="15" applyNumberFormat="1" applyFont="1" applyFill="1" applyBorder="1" applyAlignment="1">
      <alignment horizontal="center"/>
    </xf>
    <xf numFmtId="41" fontId="5" fillId="0" borderId="1" xfId="15" applyNumberFormat="1" applyFont="1" applyFill="1" applyBorder="1" applyAlignment="1">
      <alignment horizontal="center"/>
    </xf>
    <xf numFmtId="41" fontId="6" fillId="0" borderId="12" xfId="15" applyNumberFormat="1" applyFont="1" applyFill="1" applyBorder="1" applyAlignment="1">
      <alignment horizontal="center"/>
    </xf>
    <xf numFmtId="41" fontId="5" fillId="0" borderId="12" xfId="15" applyNumberFormat="1" applyFont="1" applyFill="1" applyBorder="1" applyAlignment="1">
      <alignment horizontal="center"/>
    </xf>
    <xf numFmtId="43" fontId="5" fillId="0" borderId="10" xfId="15" applyNumberFormat="1" applyFont="1" applyFill="1" applyBorder="1" applyAlignment="1">
      <alignment horizontal="center"/>
    </xf>
    <xf numFmtId="43" fontId="6" fillId="0" borderId="10" xfId="15" applyNumberFormat="1" applyFont="1" applyFill="1" applyBorder="1" applyAlignment="1">
      <alignment horizontal="center"/>
    </xf>
    <xf numFmtId="43" fontId="5" fillId="0" borderId="0" xfId="15" applyNumberFormat="1" applyFont="1" applyFill="1" applyBorder="1" applyAlignment="1">
      <alignment/>
    </xf>
    <xf numFmtId="43" fontId="6" fillId="0" borderId="0" xfId="15" applyNumberFormat="1" applyFont="1" applyFill="1" applyBorder="1" applyAlignment="1">
      <alignment horizontal="center"/>
    </xf>
    <xf numFmtId="43" fontId="11" fillId="0" borderId="0" xfId="15" applyNumberFormat="1" applyFont="1" applyFill="1" applyBorder="1" applyAlignment="1">
      <alignment/>
    </xf>
    <xf numFmtId="43" fontId="11" fillId="0" borderId="0" xfId="15" applyNumberFormat="1" applyFont="1" applyFill="1" applyBorder="1" applyAlignment="1">
      <alignment horizontal="center"/>
    </xf>
    <xf numFmtId="43" fontId="5" fillId="0" borderId="0" xfId="15" applyNumberFormat="1" applyFont="1" applyFill="1" applyBorder="1" applyAlignment="1">
      <alignment horizontal="center"/>
    </xf>
    <xf numFmtId="40" fontId="6" fillId="0" borderId="10" xfId="15" applyNumberFormat="1" applyFont="1" applyFill="1" applyBorder="1" applyAlignment="1">
      <alignment horizontal="right"/>
    </xf>
    <xf numFmtId="43" fontId="11" fillId="0" borderId="0" xfId="15" applyFont="1" applyFill="1" applyBorder="1" applyAlignment="1">
      <alignment horizontal="right"/>
    </xf>
    <xf numFmtId="40" fontId="5" fillId="0" borderId="10" xfId="15" applyNumberFormat="1" applyFont="1" applyFill="1" applyBorder="1" applyAlignment="1">
      <alignment horizontal="right"/>
    </xf>
    <xf numFmtId="40" fontId="11" fillId="0" borderId="0" xfId="15" applyNumberFormat="1" applyFont="1" applyFill="1" applyBorder="1" applyAlignment="1">
      <alignment horizontal="right"/>
    </xf>
    <xf numFmtId="40" fontId="6" fillId="0" borderId="10" xfId="0" applyNumberFormat="1" applyFont="1" applyFill="1" applyBorder="1" applyAlignment="1">
      <alignment horizontal="right"/>
    </xf>
    <xf numFmtId="40" fontId="5" fillId="0" borderId="0" xfId="0" applyNumberFormat="1" applyFont="1" applyFill="1" applyBorder="1" applyAlignment="1">
      <alignment horizontal="right"/>
    </xf>
    <xf numFmtId="40" fontId="5" fillId="0" borderId="10" xfId="0" applyNumberFormat="1" applyFont="1" applyFill="1" applyBorder="1" applyAlignment="1">
      <alignment horizontal="right"/>
    </xf>
    <xf numFmtId="9" fontId="6" fillId="0" borderId="0" xfId="21" applyFont="1" applyFill="1" applyBorder="1" applyAlignment="1">
      <alignment horizontal="right"/>
    </xf>
    <xf numFmtId="9" fontId="5" fillId="0" borderId="0" xfId="21" applyFont="1" applyFill="1" applyBorder="1" applyAlignment="1">
      <alignment horizontal="right"/>
    </xf>
    <xf numFmtId="0" fontId="5" fillId="0" borderId="0" xfId="0" applyFont="1" applyFill="1" applyBorder="1" applyAlignment="1">
      <alignment horizontal="right"/>
    </xf>
    <xf numFmtId="1" fontId="9" fillId="0" borderId="0" xfId="15" applyNumberFormat="1" applyFont="1" applyFill="1" applyBorder="1" applyAlignment="1">
      <alignment/>
    </xf>
    <xf numFmtId="1" fontId="5" fillId="0" borderId="0" xfId="15" applyNumberFormat="1" applyFont="1" applyFill="1" applyBorder="1" applyAlignment="1">
      <alignment/>
    </xf>
    <xf numFmtId="1" fontId="6" fillId="0" borderId="0" xfId="15" applyNumberFormat="1" applyFont="1" applyFill="1" applyBorder="1" applyAlignment="1">
      <alignment/>
    </xf>
    <xf numFmtId="1" fontId="5" fillId="0" borderId="0" xfId="15" applyNumberFormat="1" applyFont="1" applyFill="1" applyAlignment="1">
      <alignment/>
    </xf>
    <xf numFmtId="1" fontId="6" fillId="0" borderId="0" xfId="15" applyNumberFormat="1" applyFont="1" applyFill="1" applyAlignment="1">
      <alignment/>
    </xf>
    <xf numFmtId="185" fontId="5" fillId="0" borderId="0" xfId="15" applyNumberFormat="1" applyFont="1" applyFill="1" applyAlignment="1">
      <alignment/>
    </xf>
    <xf numFmtId="0" fontId="0" fillId="0" borderId="0" xfId="0" applyAlignment="1">
      <alignment horizontal="justify" vertical="justify"/>
    </xf>
    <xf numFmtId="41" fontId="5" fillId="0" borderId="0" xfId="15" applyNumberFormat="1" applyFont="1" applyFill="1" applyAlignment="1">
      <alignment/>
    </xf>
    <xf numFmtId="41" fontId="5" fillId="0" borderId="9" xfId="0" applyNumberFormat="1" applyFont="1" applyFill="1" applyBorder="1" applyAlignment="1">
      <alignment horizontal="center"/>
    </xf>
    <xf numFmtId="41" fontId="5" fillId="0" borderId="0" xfId="0" applyNumberFormat="1" applyFont="1" applyFill="1" applyAlignment="1">
      <alignment/>
    </xf>
    <xf numFmtId="10" fontId="6" fillId="0" borderId="0" xfId="21" applyNumberFormat="1" applyFont="1" applyFill="1" applyBorder="1" applyAlignment="1">
      <alignment/>
    </xf>
    <xf numFmtId="43" fontId="6" fillId="0" borderId="0" xfId="15" applyFont="1" applyFill="1" applyBorder="1" applyAlignment="1">
      <alignment/>
    </xf>
    <xf numFmtId="9" fontId="5" fillId="0" borderId="0" xfId="21" applyFont="1" applyFill="1" applyAlignment="1">
      <alignment/>
    </xf>
    <xf numFmtId="43" fontId="6" fillId="0" borderId="0" xfId="15" applyFont="1" applyFill="1" applyAlignment="1">
      <alignment/>
    </xf>
    <xf numFmtId="9" fontId="6" fillId="0" borderId="0" xfId="21" applyFont="1" applyFill="1" applyAlignment="1">
      <alignment/>
    </xf>
    <xf numFmtId="38" fontId="5" fillId="0" borderId="0" xfId="0" applyNumberFormat="1" applyFont="1" applyFill="1" applyAlignment="1" quotePrefix="1">
      <alignment horizontal="center"/>
    </xf>
    <xf numFmtId="192" fontId="5" fillId="0" borderId="0" xfId="21" applyNumberFormat="1" applyFont="1" applyFill="1" applyBorder="1" applyAlignment="1">
      <alignment/>
    </xf>
    <xf numFmtId="38" fontId="6" fillId="0" borderId="0" xfId="15" applyNumberFormat="1" applyFont="1" applyFill="1" applyBorder="1" applyAlignment="1">
      <alignment horizontal="right"/>
    </xf>
    <xf numFmtId="43" fontId="6" fillId="0" borderId="10" xfId="15" applyFont="1" applyFill="1" applyBorder="1" applyAlignment="1">
      <alignment horizontal="right"/>
    </xf>
    <xf numFmtId="43" fontId="5" fillId="0" borderId="0" xfId="15" applyFont="1" applyFill="1" applyAlignment="1">
      <alignment/>
    </xf>
    <xf numFmtId="43" fontId="6" fillId="0" borderId="0" xfId="15" applyFont="1" applyFill="1" applyBorder="1" applyAlignment="1">
      <alignment horizontal="right"/>
    </xf>
    <xf numFmtId="43" fontId="5" fillId="0" borderId="0" xfId="15" applyFont="1" applyFill="1" applyBorder="1" applyAlignment="1">
      <alignment horizontal="right"/>
    </xf>
    <xf numFmtId="0" fontId="5" fillId="0" borderId="0" xfId="0" applyNumberFormat="1" applyFont="1" applyFill="1" applyAlignment="1">
      <alignment/>
    </xf>
    <xf numFmtId="38" fontId="5" fillId="0" borderId="0" xfId="15" applyNumberFormat="1" applyFont="1" applyFill="1" applyBorder="1" applyAlignment="1">
      <alignment/>
    </xf>
    <xf numFmtId="38" fontId="5" fillId="0" borderId="0" xfId="15" applyNumberFormat="1" applyFont="1" applyFill="1" applyBorder="1" applyAlignment="1">
      <alignment horizontal="right"/>
    </xf>
    <xf numFmtId="38" fontId="6" fillId="0" borderId="0" xfId="0" applyNumberFormat="1" applyFont="1" applyFill="1" applyBorder="1" applyAlignment="1" quotePrefix="1">
      <alignment/>
    </xf>
    <xf numFmtId="0" fontId="6" fillId="0" borderId="0" xfId="0" applyNumberFormat="1" applyFont="1" applyFill="1" applyAlignment="1" quotePrefix="1">
      <alignment horizontal="center"/>
    </xf>
    <xf numFmtId="0" fontId="5" fillId="0" borderId="0" xfId="0" applyNumberFormat="1" applyFont="1" applyFill="1" applyAlignment="1" quotePrefix="1">
      <alignment horizontal="center"/>
    </xf>
    <xf numFmtId="41" fontId="5" fillId="0" borderId="0" xfId="0" applyNumberFormat="1" applyFont="1" applyFill="1" applyAlignment="1">
      <alignment horizontal="center"/>
    </xf>
    <xf numFmtId="41" fontId="6" fillId="0" borderId="9" xfId="15" applyNumberFormat="1" applyFont="1" applyFill="1" applyBorder="1" applyAlignment="1">
      <alignment horizontal="center"/>
    </xf>
    <xf numFmtId="41" fontId="5" fillId="0" borderId="9" xfId="15" applyNumberFormat="1" applyFont="1" applyFill="1" applyBorder="1" applyAlignment="1">
      <alignment horizontal="center"/>
    </xf>
    <xf numFmtId="41" fontId="6" fillId="0" borderId="0" xfId="15" applyNumberFormat="1" applyFont="1" applyFill="1" applyAlignment="1">
      <alignment horizontal="center"/>
    </xf>
    <xf numFmtId="41" fontId="5" fillId="0" borderId="0" xfId="15" applyNumberFormat="1" applyFont="1" applyFill="1" applyAlignment="1">
      <alignment horizontal="center"/>
    </xf>
    <xf numFmtId="41" fontId="5" fillId="0" borderId="0" xfId="0" applyNumberFormat="1" applyFont="1" applyFill="1" applyBorder="1" applyAlignment="1">
      <alignment horizontal="center"/>
    </xf>
    <xf numFmtId="185" fontId="5" fillId="0" borderId="11" xfId="15" applyNumberFormat="1" applyFont="1" applyFill="1" applyBorder="1" applyAlignment="1">
      <alignment horizontal="center"/>
    </xf>
    <xf numFmtId="41" fontId="6" fillId="0" borderId="2" xfId="15" applyNumberFormat="1" applyFont="1" applyFill="1" applyBorder="1" applyAlignment="1">
      <alignment horizontal="center"/>
    </xf>
    <xf numFmtId="41" fontId="5" fillId="0" borderId="2" xfId="15" applyNumberFormat="1" applyFont="1" applyFill="1" applyBorder="1" applyAlignment="1">
      <alignment horizontal="center"/>
    </xf>
    <xf numFmtId="41" fontId="6" fillId="0" borderId="8" xfId="15" applyNumberFormat="1" applyFont="1" applyFill="1" applyBorder="1" applyAlignment="1">
      <alignment horizontal="center"/>
    </xf>
    <xf numFmtId="41" fontId="5" fillId="0" borderId="8" xfId="15" applyNumberFormat="1" applyFont="1" applyFill="1" applyBorder="1" applyAlignment="1">
      <alignment horizontal="center"/>
    </xf>
    <xf numFmtId="41" fontId="6" fillId="0" borderId="0" xfId="15" applyNumberFormat="1" applyFont="1" applyFill="1" applyAlignment="1">
      <alignment/>
    </xf>
    <xf numFmtId="14" fontId="6" fillId="0" borderId="0" xfId="15" applyNumberFormat="1" applyFont="1" applyFill="1" applyAlignment="1" quotePrefix="1">
      <alignment horizontal="center"/>
    </xf>
    <xf numFmtId="38" fontId="5" fillId="0" borderId="0" xfId="0" applyNumberFormat="1" applyFont="1" applyFill="1" applyBorder="1" applyAlignment="1">
      <alignment horizontal="justify" vertical="justify"/>
    </xf>
    <xf numFmtId="14" fontId="6" fillId="0" borderId="0" xfId="0" applyNumberFormat="1" applyFont="1" applyFill="1" applyBorder="1" applyAlignment="1" quotePrefix="1">
      <alignment horizontal="center"/>
    </xf>
    <xf numFmtId="14" fontId="5" fillId="0" borderId="0" xfId="0" applyNumberFormat="1" applyFont="1" applyFill="1" applyBorder="1" applyAlignment="1" quotePrefix="1">
      <alignment horizontal="center"/>
    </xf>
    <xf numFmtId="38" fontId="6" fillId="0" borderId="4" xfId="15" applyNumberFormat="1" applyFont="1" applyFill="1" applyBorder="1" applyAlignment="1">
      <alignment horizontal="center"/>
    </xf>
    <xf numFmtId="185" fontId="6" fillId="0" borderId="0" xfId="15" applyNumberFormat="1" applyFont="1" applyFill="1" applyBorder="1" applyAlignment="1">
      <alignment horizontal="right"/>
    </xf>
    <xf numFmtId="185" fontId="5" fillId="0" borderId="0" xfId="15" applyNumberFormat="1" applyFont="1" applyFill="1" applyAlignment="1">
      <alignment horizontal="right"/>
    </xf>
    <xf numFmtId="185" fontId="5" fillId="0" borderId="0" xfId="15" applyNumberFormat="1" applyFont="1" applyFill="1" applyBorder="1" applyAlignment="1">
      <alignment/>
    </xf>
    <xf numFmtId="185" fontId="5" fillId="0" borderId="0" xfId="15" applyNumberFormat="1" applyFont="1" applyFill="1" applyBorder="1" applyAlignment="1">
      <alignment horizontal="right"/>
    </xf>
    <xf numFmtId="185" fontId="5" fillId="0" borderId="0" xfId="15" applyNumberFormat="1" applyFont="1" applyFill="1" applyAlignment="1">
      <alignment/>
    </xf>
    <xf numFmtId="185" fontId="6" fillId="0" borderId="0" xfId="15" applyNumberFormat="1" applyFont="1" applyFill="1" applyAlignment="1">
      <alignment/>
    </xf>
    <xf numFmtId="43" fontId="6" fillId="0" borderId="10" xfId="15" applyNumberFormat="1" applyFont="1" applyFill="1" applyBorder="1" applyAlignment="1">
      <alignment horizontal="right"/>
    </xf>
    <xf numFmtId="43" fontId="5" fillId="0" borderId="0" xfId="15" applyNumberFormat="1" applyFont="1" applyFill="1" applyAlignment="1">
      <alignment/>
    </xf>
    <xf numFmtId="41" fontId="6" fillId="0" borderId="0" xfId="15" applyNumberFormat="1" applyFont="1" applyFill="1" applyBorder="1" applyAlignment="1">
      <alignment horizontal="right"/>
    </xf>
    <xf numFmtId="41" fontId="5" fillId="0" borderId="0" xfId="15" applyNumberFormat="1" applyFont="1" applyFill="1" applyBorder="1" applyAlignment="1">
      <alignment horizontal="right"/>
    </xf>
    <xf numFmtId="41" fontId="5" fillId="0" borderId="0" xfId="15" applyNumberFormat="1" applyFont="1" applyFill="1" applyBorder="1" applyAlignment="1">
      <alignment/>
    </xf>
    <xf numFmtId="41" fontId="5" fillId="0" borderId="0" xfId="15" applyNumberFormat="1" applyFont="1" applyFill="1" applyAlignment="1">
      <alignment/>
    </xf>
    <xf numFmtId="41" fontId="6" fillId="0" borderId="9" xfId="15" applyNumberFormat="1" applyFont="1" applyFill="1" applyBorder="1" applyAlignment="1">
      <alignment horizontal="right"/>
    </xf>
    <xf numFmtId="41" fontId="5" fillId="0" borderId="9" xfId="15" applyNumberFormat="1" applyFont="1" applyFill="1" applyBorder="1" applyAlignment="1">
      <alignment/>
    </xf>
    <xf numFmtId="41" fontId="6" fillId="0" borderId="0" xfId="15" applyNumberFormat="1" applyFont="1" applyFill="1" applyBorder="1" applyAlignment="1">
      <alignment/>
    </xf>
    <xf numFmtId="41" fontId="6" fillId="0" borderId="0" xfId="15" applyNumberFormat="1" applyFont="1" applyFill="1" applyAlignment="1">
      <alignment horizontal="right"/>
    </xf>
    <xf numFmtId="0" fontId="6" fillId="0" borderId="13" xfId="0" applyFont="1" applyFill="1" applyBorder="1" applyAlignment="1">
      <alignment horizontal="center"/>
    </xf>
    <xf numFmtId="0" fontId="6" fillId="0" borderId="10"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5" fillId="0" borderId="0" xfId="0" applyFont="1" applyFill="1" applyBorder="1" applyAlignment="1">
      <alignment horizontal="center"/>
    </xf>
    <xf numFmtId="38" fontId="5" fillId="0" borderId="0" xfId="0" applyNumberFormat="1" applyFont="1" applyFill="1" applyBorder="1" applyAlignment="1">
      <alignment horizontal="center"/>
    </xf>
    <xf numFmtId="38" fontId="5" fillId="0" borderId="0" xfId="0" applyNumberFormat="1" applyFont="1" applyFill="1" applyAlignment="1">
      <alignment horizontal="center"/>
    </xf>
    <xf numFmtId="38" fontId="5" fillId="0" borderId="18" xfId="15" applyNumberFormat="1" applyFont="1" applyFill="1" applyBorder="1" applyAlignment="1">
      <alignment horizontal="center"/>
    </xf>
    <xf numFmtId="38" fontId="5" fillId="0" borderId="19" xfId="15" applyNumberFormat="1" applyFont="1" applyFill="1" applyBorder="1" applyAlignment="1">
      <alignment horizontal="center"/>
    </xf>
    <xf numFmtId="38" fontId="5" fillId="0" borderId="20" xfId="15" applyNumberFormat="1" applyFont="1" applyFill="1" applyBorder="1" applyAlignment="1">
      <alignment horizontal="center"/>
    </xf>
    <xf numFmtId="38" fontId="6" fillId="0" borderId="0" xfId="15" applyNumberFormat="1" applyFont="1" applyFill="1" applyBorder="1" applyAlignment="1">
      <alignment horizontal="center"/>
    </xf>
    <xf numFmtId="185" fontId="5" fillId="0" borderId="0" xfId="15" applyNumberFormat="1" applyFont="1" applyFill="1" applyAlignment="1">
      <alignment horizontal="center"/>
    </xf>
    <xf numFmtId="38" fontId="5" fillId="0" borderId="0" xfId="0" applyNumberFormat="1" applyFont="1" applyFill="1" applyBorder="1" applyAlignment="1">
      <alignment horizontal="justify" vertical="justify"/>
    </xf>
    <xf numFmtId="0" fontId="0" fillId="0" borderId="0" xfId="0" applyAlignment="1">
      <alignment horizontal="justify" vertical="justify"/>
    </xf>
    <xf numFmtId="0" fontId="0" fillId="0" borderId="0" xfId="0" applyFill="1" applyAlignment="1">
      <alignment horizontal="justify" vertical="justify"/>
    </xf>
    <xf numFmtId="38" fontId="5" fillId="0" borderId="0" xfId="0" applyNumberFormat="1" applyFont="1" applyFill="1" applyAlignment="1">
      <alignment horizontal="justify" vertical="justify"/>
    </xf>
    <xf numFmtId="0" fontId="0" fillId="0" borderId="0" xfId="0" applyAlignment="1">
      <alignment/>
    </xf>
    <xf numFmtId="38" fontId="5" fillId="0" borderId="0" xfId="0" applyNumberFormat="1" applyFont="1" applyFill="1" applyBorder="1" applyAlignment="1">
      <alignment horizontal="justify" vertical="distributed"/>
    </xf>
    <xf numFmtId="38" fontId="5" fillId="0" borderId="0" xfId="0" applyNumberFormat="1" applyFont="1" applyFill="1" applyBorder="1" applyAlignment="1" quotePrefix="1">
      <alignment horizontal="center"/>
    </xf>
    <xf numFmtId="38" fontId="5" fillId="0" borderId="0" xfId="0" applyNumberFormat="1" applyFont="1" applyFill="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view="pageBreakPreview" zoomScale="60" workbookViewId="0" topLeftCell="A1">
      <selection activeCell="N20" sqref="N20"/>
    </sheetView>
  </sheetViews>
  <sheetFormatPr defaultColWidth="9.140625" defaultRowHeight="12.75"/>
  <cols>
    <col min="1" max="1" width="42.421875" style="4" customWidth="1"/>
    <col min="2" max="2" width="1.7109375" style="4" customWidth="1"/>
    <col min="3" max="6" width="9.140625" style="4" customWidth="1"/>
    <col min="7" max="7" width="11.7109375" style="4" customWidth="1"/>
    <col min="8" max="16384" width="9.140625" style="4" customWidth="1"/>
  </cols>
  <sheetData>
    <row r="1" spans="1:8" ht="15.75">
      <c r="A1" s="1" t="s">
        <v>146</v>
      </c>
      <c r="B1" s="2"/>
      <c r="C1" s="3"/>
      <c r="D1" s="3"/>
      <c r="E1" s="3"/>
      <c r="F1" s="3"/>
      <c r="G1" s="3"/>
      <c r="H1" s="3"/>
    </row>
    <row r="2" spans="1:8" ht="15.75">
      <c r="A2" s="5"/>
      <c r="B2" s="3"/>
      <c r="C2" s="3"/>
      <c r="D2" s="3"/>
      <c r="E2" s="3"/>
      <c r="F2" s="3"/>
      <c r="G2" s="3"/>
      <c r="H2" s="3"/>
    </row>
    <row r="3" spans="1:8" ht="15.75">
      <c r="A3" s="3"/>
      <c r="B3" s="3"/>
      <c r="C3" s="3"/>
      <c r="D3" s="3"/>
      <c r="E3" s="3"/>
      <c r="F3" s="3"/>
      <c r="G3" s="3"/>
      <c r="H3" s="3"/>
    </row>
    <row r="4" spans="1:8" ht="15.75">
      <c r="A4" s="3" t="s">
        <v>142</v>
      </c>
      <c r="B4" s="6"/>
      <c r="C4" s="6"/>
      <c r="D4" s="3"/>
      <c r="E4" s="6"/>
      <c r="F4" s="3"/>
      <c r="G4" s="3"/>
      <c r="H4" s="3"/>
    </row>
    <row r="5" spans="1:8" ht="15.75">
      <c r="A5" s="3"/>
      <c r="B5" s="7"/>
      <c r="C5" s="7"/>
      <c r="D5" s="7"/>
      <c r="E5" s="7"/>
      <c r="F5" s="7"/>
      <c r="G5" s="7"/>
      <c r="H5" s="7"/>
    </row>
    <row r="6" spans="1:8" ht="15.75">
      <c r="A6" s="3" t="s">
        <v>55</v>
      </c>
      <c r="B6" s="7"/>
      <c r="C6" s="7" t="s">
        <v>319</v>
      </c>
      <c r="D6" s="7"/>
      <c r="E6" s="7"/>
      <c r="F6" s="7"/>
      <c r="G6" s="7"/>
      <c r="H6" s="7"/>
    </row>
    <row r="7" spans="1:8" ht="15.75">
      <c r="A7" s="3"/>
      <c r="B7" s="7"/>
      <c r="C7" s="7"/>
      <c r="D7" s="7"/>
      <c r="E7" s="7"/>
      <c r="F7" s="7"/>
      <c r="G7" s="7"/>
      <c r="H7" s="7"/>
    </row>
    <row r="8" spans="1:8" ht="15.75">
      <c r="A8" s="3" t="s">
        <v>46</v>
      </c>
      <c r="B8" s="7"/>
      <c r="C8" s="8" t="s">
        <v>54</v>
      </c>
      <c r="D8" s="8"/>
      <c r="E8" s="7"/>
      <c r="F8" s="7"/>
      <c r="G8" s="7"/>
      <c r="H8" s="7"/>
    </row>
    <row r="9" spans="1:8" ht="15.75">
      <c r="A9" s="3"/>
      <c r="B9" s="7"/>
      <c r="C9" s="7"/>
      <c r="D9" s="7"/>
      <c r="E9" s="7"/>
      <c r="F9" s="7"/>
      <c r="G9" s="7"/>
      <c r="H9" s="7"/>
    </row>
    <row r="10" spans="1:8" ht="15.75">
      <c r="A10" s="3" t="s">
        <v>45</v>
      </c>
      <c r="B10" s="7"/>
      <c r="C10" s="8" t="s">
        <v>53</v>
      </c>
      <c r="D10" s="8"/>
      <c r="E10" s="7"/>
      <c r="F10" s="7"/>
      <c r="G10" s="7"/>
      <c r="H10" s="7"/>
    </row>
    <row r="11" spans="1:8" ht="15.75">
      <c r="A11" s="3"/>
      <c r="B11" s="7"/>
      <c r="C11" s="7"/>
      <c r="D11" s="7"/>
      <c r="E11" s="7"/>
      <c r="F11" s="7"/>
      <c r="G11" s="7"/>
      <c r="H11" s="7"/>
    </row>
    <row r="12" spans="1:8" ht="15.75">
      <c r="A12" s="3" t="s">
        <v>44</v>
      </c>
      <c r="B12" s="7"/>
      <c r="C12" s="8" t="s">
        <v>52</v>
      </c>
      <c r="D12" s="8"/>
      <c r="E12" s="7"/>
      <c r="F12" s="7"/>
      <c r="G12" s="7"/>
      <c r="H12" s="7"/>
    </row>
    <row r="13" spans="1:8" ht="15.75">
      <c r="A13" s="3"/>
      <c r="B13" s="7"/>
      <c r="C13" s="7"/>
      <c r="D13" s="7"/>
      <c r="E13" s="7"/>
      <c r="F13" s="7"/>
      <c r="G13" s="7"/>
      <c r="H13" s="7"/>
    </row>
    <row r="14" spans="1:8" ht="15.75">
      <c r="A14" s="3" t="s">
        <v>43</v>
      </c>
      <c r="B14" s="7"/>
      <c r="C14" s="7" t="s">
        <v>51</v>
      </c>
      <c r="D14" s="7"/>
      <c r="E14" s="7"/>
      <c r="F14" s="7"/>
      <c r="G14" s="7"/>
      <c r="H14" s="7"/>
    </row>
    <row r="15" spans="1:8" ht="15.75">
      <c r="A15" s="3"/>
      <c r="B15" s="7"/>
      <c r="C15" s="7"/>
      <c r="D15" s="7"/>
      <c r="E15" s="7"/>
      <c r="F15" s="7"/>
      <c r="G15" s="7"/>
      <c r="H15" s="7"/>
    </row>
    <row r="16" spans="1:8" ht="15.75">
      <c r="A16" s="3" t="s">
        <v>47</v>
      </c>
      <c r="B16" s="7"/>
      <c r="C16" s="7" t="s">
        <v>50</v>
      </c>
      <c r="D16" s="7"/>
      <c r="E16" s="7"/>
      <c r="F16" s="7"/>
      <c r="G16" s="7"/>
      <c r="H16" s="7"/>
    </row>
    <row r="17" spans="1:8" ht="15.75">
      <c r="A17" s="3"/>
      <c r="B17" s="7"/>
      <c r="C17" s="7"/>
      <c r="D17" s="7"/>
      <c r="E17" s="7"/>
      <c r="F17" s="7"/>
      <c r="G17" s="7"/>
      <c r="H17" s="7"/>
    </row>
    <row r="18" spans="1:8" ht="15.75">
      <c r="A18" s="3"/>
      <c r="B18" s="7"/>
      <c r="C18" s="8"/>
      <c r="D18" s="8"/>
      <c r="E18" s="7"/>
      <c r="F18" s="7"/>
      <c r="G18" s="7"/>
      <c r="H18" s="7"/>
    </row>
    <row r="19" spans="1:8" ht="15.75">
      <c r="A19" s="5" t="s">
        <v>143</v>
      </c>
      <c r="B19" s="7"/>
      <c r="C19" s="7"/>
      <c r="D19" s="7"/>
      <c r="E19" s="7"/>
      <c r="F19" s="7"/>
      <c r="G19" s="7"/>
      <c r="H19" s="7"/>
    </row>
    <row r="20" spans="1:8" ht="15.75">
      <c r="A20" s="5"/>
      <c r="B20" s="7"/>
      <c r="C20" s="7"/>
      <c r="D20" s="7"/>
      <c r="E20" s="7"/>
      <c r="F20" s="7"/>
      <c r="G20" s="7"/>
      <c r="H20" s="7"/>
    </row>
    <row r="21" spans="1:8" ht="15.75">
      <c r="A21" s="5"/>
      <c r="B21" s="7"/>
      <c r="C21" s="7"/>
      <c r="D21" s="7"/>
      <c r="E21" s="7"/>
      <c r="F21" s="7"/>
      <c r="G21" s="7"/>
      <c r="H21" s="7"/>
    </row>
    <row r="22" spans="1:8" ht="18.75">
      <c r="A22" s="3" t="s">
        <v>144</v>
      </c>
      <c r="B22" s="7"/>
      <c r="C22" s="8" t="s">
        <v>250</v>
      </c>
      <c r="D22" s="8"/>
      <c r="E22" s="7"/>
      <c r="F22" s="7"/>
      <c r="G22" s="7"/>
      <c r="H22" s="7"/>
    </row>
    <row r="23" spans="1:8" ht="15.75">
      <c r="A23" s="3"/>
      <c r="B23" s="7"/>
      <c r="C23" s="7"/>
      <c r="D23" s="8"/>
      <c r="E23" s="7"/>
      <c r="F23" s="7"/>
      <c r="G23" s="7"/>
      <c r="H23" s="7"/>
    </row>
    <row r="24" spans="1:8" ht="18.75">
      <c r="A24" s="3" t="s">
        <v>49</v>
      </c>
      <c r="B24" s="7"/>
      <c r="C24" s="8" t="s">
        <v>242</v>
      </c>
      <c r="D24" s="8"/>
      <c r="E24" s="7"/>
      <c r="F24" s="7"/>
      <c r="G24" s="7"/>
      <c r="H24" s="7"/>
    </row>
    <row r="25" spans="1:8" ht="15.75">
      <c r="A25" s="3"/>
      <c r="B25" s="7"/>
      <c r="C25" s="7"/>
      <c r="D25" s="8"/>
      <c r="E25" s="7"/>
      <c r="F25" s="7"/>
      <c r="G25" s="7"/>
      <c r="H25" s="7"/>
    </row>
    <row r="26" spans="1:8" ht="18.75">
      <c r="A26" s="3" t="s">
        <v>48</v>
      </c>
      <c r="B26" s="7"/>
      <c r="C26" s="7" t="s">
        <v>243</v>
      </c>
      <c r="D26" s="8"/>
      <c r="E26" s="7"/>
      <c r="F26" s="7"/>
      <c r="G26" s="7"/>
      <c r="H26" s="7"/>
    </row>
    <row r="27" spans="1:8" ht="15.75">
      <c r="A27" s="3"/>
      <c r="B27" s="7"/>
      <c r="C27" s="7"/>
      <c r="D27" s="8"/>
      <c r="E27" s="7"/>
      <c r="F27" s="7"/>
      <c r="G27" s="7"/>
      <c r="H27" s="7"/>
    </row>
    <row r="28" spans="1:8" ht="15.75">
      <c r="A28" s="3" t="s">
        <v>145</v>
      </c>
      <c r="B28" s="7"/>
      <c r="C28" s="7" t="s">
        <v>281</v>
      </c>
      <c r="D28" s="8"/>
      <c r="E28" s="7"/>
      <c r="F28" s="7"/>
      <c r="G28" s="7"/>
      <c r="H28" s="7"/>
    </row>
    <row r="29" spans="1:8" ht="15.75">
      <c r="A29" s="3"/>
      <c r="B29" s="7"/>
      <c r="C29" s="7"/>
      <c r="D29" s="8"/>
      <c r="E29" s="7"/>
      <c r="F29" s="7"/>
      <c r="G29" s="7"/>
      <c r="H29" s="7"/>
    </row>
    <row r="30" spans="1:8" ht="15.75">
      <c r="A30" s="3"/>
      <c r="B30" s="6"/>
      <c r="C30" s="6"/>
      <c r="D30" s="3"/>
      <c r="E30" s="6"/>
      <c r="F30" s="3"/>
      <c r="G30" s="3"/>
      <c r="H30" s="3"/>
    </row>
    <row r="31" spans="1:8" ht="15.75">
      <c r="A31" s="3"/>
      <c r="B31" s="6"/>
      <c r="C31" s="6"/>
      <c r="D31" s="3"/>
      <c r="E31" s="6"/>
      <c r="F31" s="3"/>
      <c r="G31" s="3"/>
      <c r="H31" s="3"/>
    </row>
  </sheetData>
  <printOptions/>
  <pageMargins left="0.75" right="0.75" top="1" bottom="1" header="0.5" footer="0.5"/>
  <pageSetup fitToHeight="1" fitToWidth="1" horizontalDpi="360" verticalDpi="36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I438"/>
  <sheetViews>
    <sheetView workbookViewId="0" topLeftCell="A25">
      <selection activeCell="A15" sqref="A15"/>
    </sheetView>
  </sheetViews>
  <sheetFormatPr defaultColWidth="9.140625" defaultRowHeight="12.75"/>
  <cols>
    <col min="1" max="1" width="34.28125" style="3" customWidth="1"/>
    <col min="2" max="2" width="8.140625" style="6" customWidth="1"/>
    <col min="3" max="3" width="15.421875" style="6" customWidth="1"/>
    <col min="4" max="4" width="4.00390625" style="3" customWidth="1"/>
    <col min="5" max="5" width="12.00390625" style="6" customWidth="1"/>
    <col min="6" max="6" width="4.7109375" style="6" customWidth="1"/>
    <col min="7" max="7" width="13.00390625" style="3" customWidth="1"/>
    <col min="8" max="8" width="4.140625" style="3" customWidth="1"/>
    <col min="9" max="9" width="11.140625" style="3" customWidth="1"/>
    <col min="10" max="10" width="4.7109375" style="3" customWidth="1"/>
    <col min="11" max="16384" width="9.140625" style="3" customWidth="1"/>
  </cols>
  <sheetData>
    <row r="1" spans="1:2" ht="15.75">
      <c r="A1" s="9" t="s">
        <v>24</v>
      </c>
      <c r="B1" s="10"/>
    </row>
    <row r="2" spans="1:2" ht="15.75">
      <c r="A2" s="5"/>
      <c r="B2" s="10"/>
    </row>
    <row r="3" ht="15.75">
      <c r="G3" s="11"/>
    </row>
    <row r="4" spans="1:7" ht="15.75">
      <c r="A4" s="12" t="s">
        <v>70</v>
      </c>
      <c r="B4" s="13"/>
      <c r="G4" s="14"/>
    </row>
    <row r="5" spans="1:2" ht="15.75">
      <c r="A5" s="12" t="s">
        <v>246</v>
      </c>
      <c r="B5" s="13"/>
    </row>
    <row r="6" ht="16.5" thickBot="1"/>
    <row r="7" spans="3:9" ht="15.75">
      <c r="C7" s="163" t="s">
        <v>157</v>
      </c>
      <c r="D7" s="164"/>
      <c r="E7" s="165"/>
      <c r="G7" s="163" t="s">
        <v>160</v>
      </c>
      <c r="H7" s="164"/>
      <c r="I7" s="165"/>
    </row>
    <row r="8" spans="3:9" ht="16.5" thickBot="1">
      <c r="C8" s="160" t="s">
        <v>290</v>
      </c>
      <c r="D8" s="161"/>
      <c r="E8" s="162"/>
      <c r="F8" s="10"/>
      <c r="G8" s="160" t="s">
        <v>286</v>
      </c>
      <c r="H8" s="161"/>
      <c r="I8" s="162"/>
    </row>
    <row r="9" ht="15.75">
      <c r="I9" s="6"/>
    </row>
    <row r="10" spans="3:9" ht="15.75">
      <c r="C10" s="10" t="s">
        <v>18</v>
      </c>
      <c r="D10" s="6"/>
      <c r="E10" s="6" t="s">
        <v>135</v>
      </c>
      <c r="G10" s="10" t="s">
        <v>18</v>
      </c>
      <c r="H10" s="6"/>
      <c r="I10" s="6" t="s">
        <v>135</v>
      </c>
    </row>
    <row r="11" spans="3:9" ht="15.75">
      <c r="C11" s="10" t="s">
        <v>19</v>
      </c>
      <c r="D11" s="6"/>
      <c r="E11" s="6" t="s">
        <v>19</v>
      </c>
      <c r="G11" s="10" t="s">
        <v>19</v>
      </c>
      <c r="H11" s="6"/>
      <c r="I11" s="6" t="s">
        <v>19</v>
      </c>
    </row>
    <row r="12" spans="3:9" ht="15.75">
      <c r="C12" s="10" t="s">
        <v>20</v>
      </c>
      <c r="D12" s="6"/>
      <c r="E12" s="6" t="s">
        <v>21</v>
      </c>
      <c r="G12" s="10" t="s">
        <v>22</v>
      </c>
      <c r="H12" s="6"/>
      <c r="I12" s="6" t="s">
        <v>21</v>
      </c>
    </row>
    <row r="13" spans="3:9" ht="15.75">
      <c r="C13" s="10"/>
      <c r="D13" s="6"/>
      <c r="E13" s="6" t="s">
        <v>20</v>
      </c>
      <c r="G13" s="10"/>
      <c r="H13" s="6"/>
      <c r="I13" s="6" t="s">
        <v>23</v>
      </c>
    </row>
    <row r="14" spans="3:9" ht="12.75" customHeight="1">
      <c r="C14" s="141" t="s">
        <v>287</v>
      </c>
      <c r="D14" s="6"/>
      <c r="E14" s="142" t="s">
        <v>288</v>
      </c>
      <c r="G14" s="141" t="s">
        <v>287</v>
      </c>
      <c r="H14" s="6"/>
      <c r="I14" s="142" t="s">
        <v>288</v>
      </c>
    </row>
    <row r="15" spans="3:9" ht="15.75">
      <c r="C15" s="10" t="s">
        <v>166</v>
      </c>
      <c r="D15" s="6"/>
      <c r="E15" s="6" t="s">
        <v>241</v>
      </c>
      <c r="G15" s="10" t="s">
        <v>166</v>
      </c>
      <c r="H15" s="6"/>
      <c r="I15" s="6" t="s">
        <v>241</v>
      </c>
    </row>
    <row r="16" spans="2:9" ht="15.75">
      <c r="B16" s="6" t="s">
        <v>161</v>
      </c>
      <c r="C16" s="10" t="s">
        <v>251</v>
      </c>
      <c r="D16" s="6"/>
      <c r="E16" s="6" t="s">
        <v>251</v>
      </c>
      <c r="G16" s="10" t="s">
        <v>251</v>
      </c>
      <c r="H16" s="6"/>
      <c r="I16" s="6" t="s">
        <v>251</v>
      </c>
    </row>
    <row r="17" spans="3:7" ht="15.75">
      <c r="C17" s="10"/>
      <c r="G17" s="5"/>
    </row>
    <row r="18" spans="1:9" ht="15.75">
      <c r="A18" s="3" t="s">
        <v>72</v>
      </c>
      <c r="B18" s="6" t="s">
        <v>162</v>
      </c>
      <c r="C18" s="60">
        <v>18763</v>
      </c>
      <c r="D18" s="14"/>
      <c r="E18" s="62">
        <v>15826</v>
      </c>
      <c r="F18" s="62"/>
      <c r="G18" s="60">
        <v>83765</v>
      </c>
      <c r="H18" s="14"/>
      <c r="I18" s="62">
        <v>70140</v>
      </c>
    </row>
    <row r="19" spans="3:9" ht="15.75">
      <c r="C19" s="15"/>
      <c r="D19" s="16"/>
      <c r="E19" s="17"/>
      <c r="F19" s="17"/>
      <c r="G19" s="15"/>
      <c r="H19" s="16"/>
      <c r="I19" s="17"/>
    </row>
    <row r="20" spans="1:9" ht="15.75">
      <c r="A20" s="3" t="s">
        <v>73</v>
      </c>
      <c r="C20" s="60">
        <v>5276</v>
      </c>
      <c r="D20" s="14"/>
      <c r="E20" s="62">
        <v>7162</v>
      </c>
      <c r="F20" s="62"/>
      <c r="G20" s="60">
        <v>33697</v>
      </c>
      <c r="H20" s="14"/>
      <c r="I20" s="62">
        <v>30944</v>
      </c>
    </row>
    <row r="21" spans="1:9" ht="15.75">
      <c r="A21" s="3" t="s">
        <v>56</v>
      </c>
      <c r="C21" s="96">
        <f>C20/C18</f>
        <v>0.28119170708308905</v>
      </c>
      <c r="D21" s="97"/>
      <c r="E21" s="97">
        <f>+E20/E18</f>
        <v>0.45254644256287124</v>
      </c>
      <c r="F21" s="97"/>
      <c r="G21" s="96">
        <f>G20/G18</f>
        <v>0.4022801886229332</v>
      </c>
      <c r="H21" s="98"/>
      <c r="I21" s="97">
        <f>+I20/I18</f>
        <v>0.44117479327060166</v>
      </c>
    </row>
    <row r="22" spans="3:9" ht="15.75">
      <c r="C22" s="18"/>
      <c r="D22" s="19"/>
      <c r="E22" s="20"/>
      <c r="F22" s="20"/>
      <c r="G22" s="18"/>
      <c r="H22" s="21"/>
      <c r="I22" s="20"/>
    </row>
    <row r="23" spans="1:9" ht="15.75">
      <c r="A23" s="3" t="s">
        <v>289</v>
      </c>
      <c r="C23" s="60">
        <v>-80</v>
      </c>
      <c r="D23" s="14"/>
      <c r="E23" s="62">
        <v>245</v>
      </c>
      <c r="F23" s="62"/>
      <c r="G23" s="60">
        <v>417</v>
      </c>
      <c r="H23" s="14"/>
      <c r="I23" s="62">
        <v>762</v>
      </c>
    </row>
    <row r="24" spans="3:9" ht="15.75">
      <c r="C24" s="60"/>
      <c r="D24" s="14"/>
      <c r="E24" s="62"/>
      <c r="F24" s="62"/>
      <c r="G24" s="60"/>
      <c r="H24" s="14"/>
      <c r="I24" s="62"/>
    </row>
    <row r="25" spans="1:9" ht="15.75">
      <c r="A25" s="3" t="s">
        <v>74</v>
      </c>
      <c r="C25" s="58">
        <v>-5248</v>
      </c>
      <c r="D25" s="14"/>
      <c r="E25" s="68">
        <v>-6199</v>
      </c>
      <c r="F25" s="62"/>
      <c r="G25" s="58">
        <v>-20298</v>
      </c>
      <c r="H25" s="14"/>
      <c r="I25" s="68">
        <v>-17546</v>
      </c>
    </row>
    <row r="26" spans="3:9" ht="15.75">
      <c r="C26" s="60"/>
      <c r="D26" s="14"/>
      <c r="E26" s="62"/>
      <c r="F26" s="62"/>
      <c r="G26" s="60"/>
      <c r="H26" s="14"/>
      <c r="I26" s="62"/>
    </row>
    <row r="27" spans="1:9" ht="15.75">
      <c r="A27" s="3" t="s">
        <v>210</v>
      </c>
      <c r="C27" s="60">
        <f>C20+C23+C25</f>
        <v>-52</v>
      </c>
      <c r="D27" s="14"/>
      <c r="E27" s="62">
        <f>+E20+E25+E23</f>
        <v>1208</v>
      </c>
      <c r="F27" s="62"/>
      <c r="G27" s="60">
        <f>G20+G23+G25</f>
        <v>13816</v>
      </c>
      <c r="H27" s="14"/>
      <c r="I27" s="62">
        <f>+I20+I25+I23</f>
        <v>14160</v>
      </c>
    </row>
    <row r="28" spans="3:9" ht="15.75">
      <c r="C28" s="60"/>
      <c r="D28" s="14"/>
      <c r="E28" s="62"/>
      <c r="F28" s="62"/>
      <c r="G28" s="60"/>
      <c r="H28" s="14"/>
      <c r="I28" s="62"/>
    </row>
    <row r="29" spans="1:9" ht="15.75">
      <c r="A29" s="3" t="s">
        <v>75</v>
      </c>
      <c r="C29" s="58">
        <v>-191</v>
      </c>
      <c r="D29" s="14"/>
      <c r="E29" s="68">
        <v>-661</v>
      </c>
      <c r="F29" s="62"/>
      <c r="G29" s="58">
        <v>-1500</v>
      </c>
      <c r="H29" s="14"/>
      <c r="I29" s="68">
        <v>-1952</v>
      </c>
    </row>
    <row r="30" spans="3:9" ht="15.75">
      <c r="C30" s="60"/>
      <c r="D30" s="14"/>
      <c r="E30" s="62"/>
      <c r="F30" s="62"/>
      <c r="G30" s="60"/>
      <c r="H30" s="14"/>
      <c r="I30" s="62"/>
    </row>
    <row r="31" spans="1:9" ht="15.75">
      <c r="A31" s="3" t="s">
        <v>109</v>
      </c>
      <c r="C31" s="60">
        <f>C27+C29</f>
        <v>-243</v>
      </c>
      <c r="D31" s="14"/>
      <c r="E31" s="62">
        <f>SUM(E27:E29)</f>
        <v>547</v>
      </c>
      <c r="F31" s="62"/>
      <c r="G31" s="60">
        <f>SUM(G27:G29)</f>
        <v>12316</v>
      </c>
      <c r="H31" s="14"/>
      <c r="I31" s="62">
        <f>SUM(I27:I29)</f>
        <v>12208</v>
      </c>
    </row>
    <row r="32" spans="3:9" ht="15.75">
      <c r="C32" s="60"/>
      <c r="D32" s="14"/>
      <c r="E32" s="62"/>
      <c r="F32" s="62"/>
      <c r="G32" s="60"/>
      <c r="H32" s="14"/>
      <c r="I32" s="62"/>
    </row>
    <row r="33" spans="1:9" ht="16.5" thickBot="1">
      <c r="A33" s="3" t="s">
        <v>76</v>
      </c>
      <c r="B33" s="6" t="s">
        <v>211</v>
      </c>
      <c r="C33" s="66">
        <v>22</v>
      </c>
      <c r="D33" s="14"/>
      <c r="E33" s="67">
        <v>-92</v>
      </c>
      <c r="F33" s="62"/>
      <c r="G33" s="66">
        <v>-3282</v>
      </c>
      <c r="H33" s="14"/>
      <c r="I33" s="67">
        <v>-2702</v>
      </c>
    </row>
    <row r="34" spans="3:9" ht="15.75">
      <c r="C34" s="60"/>
      <c r="D34" s="14"/>
      <c r="E34" s="62"/>
      <c r="F34" s="62"/>
      <c r="G34" s="60"/>
      <c r="H34" s="14"/>
      <c r="I34" s="60"/>
    </row>
    <row r="35" spans="1:9" ht="16.5" thickBot="1">
      <c r="A35" s="3" t="s">
        <v>185</v>
      </c>
      <c r="C35" s="66">
        <f>C31+C33</f>
        <v>-221</v>
      </c>
      <c r="D35" s="14"/>
      <c r="E35" s="67">
        <f>SUM(E31:E33)</f>
        <v>455</v>
      </c>
      <c r="F35" s="62"/>
      <c r="G35" s="66">
        <f>G31+G33</f>
        <v>9034</v>
      </c>
      <c r="H35" s="14"/>
      <c r="I35" s="67">
        <f>SUM(I31:I33)</f>
        <v>9506</v>
      </c>
    </row>
    <row r="36" spans="3:9" ht="15.75">
      <c r="C36" s="60"/>
      <c r="D36" s="14"/>
      <c r="E36" s="62"/>
      <c r="F36" s="62"/>
      <c r="G36" s="60"/>
      <c r="H36" s="14"/>
      <c r="I36" s="62"/>
    </row>
    <row r="37" spans="1:9" ht="15.75">
      <c r="A37" s="3" t="s">
        <v>186</v>
      </c>
      <c r="C37" s="60"/>
      <c r="D37" s="14"/>
      <c r="E37" s="62"/>
      <c r="F37" s="62"/>
      <c r="G37" s="60"/>
      <c r="H37" s="14"/>
      <c r="I37" s="62"/>
    </row>
    <row r="38" spans="3:9" ht="15.75">
      <c r="C38" s="60"/>
      <c r="D38" s="14"/>
      <c r="E38" s="62"/>
      <c r="F38" s="62"/>
      <c r="G38" s="60"/>
      <c r="H38" s="14"/>
      <c r="I38" s="62"/>
    </row>
    <row r="39" spans="1:9" ht="15.75">
      <c r="A39" s="3" t="s">
        <v>187</v>
      </c>
      <c r="C39" s="60">
        <f>C35-C41</f>
        <v>-84</v>
      </c>
      <c r="D39" s="14"/>
      <c r="E39" s="60">
        <v>479</v>
      </c>
      <c r="F39" s="62"/>
      <c r="G39" s="60">
        <f>G35-G41</f>
        <v>8997</v>
      </c>
      <c r="H39" s="14"/>
      <c r="I39" s="60">
        <v>9491</v>
      </c>
    </row>
    <row r="40" spans="3:9" ht="15.75">
      <c r="C40" s="60"/>
      <c r="D40" s="14"/>
      <c r="E40" s="62"/>
      <c r="F40" s="62"/>
      <c r="G40" s="60"/>
      <c r="H40" s="14"/>
      <c r="I40" s="62"/>
    </row>
    <row r="41" spans="1:9" ht="16.5" thickBot="1">
      <c r="A41" s="3" t="s">
        <v>34</v>
      </c>
      <c r="C41" s="66">
        <v>-137</v>
      </c>
      <c r="D41" s="14"/>
      <c r="E41" s="67">
        <v>-24</v>
      </c>
      <c r="F41" s="62"/>
      <c r="G41" s="66">
        <v>37</v>
      </c>
      <c r="H41" s="14"/>
      <c r="I41" s="67">
        <v>15</v>
      </c>
    </row>
    <row r="42" spans="3:9" ht="15.75">
      <c r="C42" s="60"/>
      <c r="D42" s="14"/>
      <c r="E42" s="62"/>
      <c r="F42" s="62"/>
      <c r="G42" s="60"/>
      <c r="H42" s="14"/>
      <c r="I42" s="62"/>
    </row>
    <row r="43" spans="3:9" ht="16.5" thickBot="1">
      <c r="C43" s="66">
        <f>C39+C41</f>
        <v>-221</v>
      </c>
      <c r="D43" s="14"/>
      <c r="E43" s="67">
        <f>SUM(E39:E41)</f>
        <v>455</v>
      </c>
      <c r="F43" s="62"/>
      <c r="G43" s="66">
        <f>G39+G41</f>
        <v>9034</v>
      </c>
      <c r="H43" s="14"/>
      <c r="I43" s="67">
        <f>SUM(I39:I41)</f>
        <v>9506</v>
      </c>
    </row>
    <row r="44" spans="3:9" ht="15.75">
      <c r="C44" s="60"/>
      <c r="D44" s="14"/>
      <c r="E44" s="62"/>
      <c r="F44" s="62"/>
      <c r="G44" s="60"/>
      <c r="H44" s="14"/>
      <c r="I44" s="62"/>
    </row>
    <row r="45" spans="1:9" ht="15.75">
      <c r="A45" s="3" t="s">
        <v>77</v>
      </c>
      <c r="C45" s="60"/>
      <c r="D45" s="14"/>
      <c r="E45" s="62"/>
      <c r="F45" s="62"/>
      <c r="G45" s="60"/>
      <c r="H45" s="14"/>
      <c r="I45" s="62"/>
    </row>
    <row r="46" spans="1:9" ht="15.75">
      <c r="A46" s="22" t="s">
        <v>78</v>
      </c>
      <c r="B46" s="6" t="s">
        <v>212</v>
      </c>
      <c r="C46" s="85">
        <f>+C39/'Balance Sheet'!C38*100</f>
        <v>-0.4047607574808461</v>
      </c>
      <c r="D46" s="86"/>
      <c r="E46" s="87">
        <f>+E39/'Balance Sheet'!E38*100</f>
        <v>2.3081000337300632</v>
      </c>
      <c r="F46" s="87"/>
      <c r="G46" s="85">
        <f>+G39/'Balance Sheet'!C38*100</f>
        <v>43.35276827446634</v>
      </c>
      <c r="H46" s="84"/>
      <c r="I46" s="88">
        <f>+I39/'Balance Sheet'!E38*100</f>
        <v>45.73314701488941</v>
      </c>
    </row>
    <row r="47" spans="1:9" ht="16.5" thickBot="1">
      <c r="A47" s="22" t="s">
        <v>79</v>
      </c>
      <c r="B47" s="6" t="s">
        <v>212</v>
      </c>
      <c r="C47" s="89">
        <v>-0.4047607574808461</v>
      </c>
      <c r="D47" s="90"/>
      <c r="E47" s="91">
        <v>2.3081000337300632</v>
      </c>
      <c r="F47" s="92"/>
      <c r="G47" s="93">
        <v>43.35276827446634</v>
      </c>
      <c r="H47" s="94"/>
      <c r="I47" s="95">
        <v>45.73314701488941</v>
      </c>
    </row>
    <row r="48" spans="3:9" ht="15.75">
      <c r="C48" s="17"/>
      <c r="D48" s="16"/>
      <c r="E48" s="17"/>
      <c r="F48" s="17"/>
      <c r="G48" s="16"/>
      <c r="H48" s="16"/>
      <c r="I48" s="16"/>
    </row>
    <row r="49" spans="3:9" ht="15.75">
      <c r="C49" s="17"/>
      <c r="D49" s="16"/>
      <c r="E49" s="17"/>
      <c r="F49" s="17"/>
      <c r="G49" s="16"/>
      <c r="H49" s="16"/>
      <c r="I49" s="16"/>
    </row>
    <row r="50" spans="3:9" ht="15.75">
      <c r="C50" s="23"/>
      <c r="D50" s="16"/>
      <c r="E50" s="17"/>
      <c r="F50" s="17"/>
      <c r="G50" s="24"/>
      <c r="H50" s="16"/>
      <c r="I50" s="16"/>
    </row>
    <row r="51" spans="3:9" ht="15.75">
      <c r="C51" s="23"/>
      <c r="D51" s="16"/>
      <c r="E51" s="17"/>
      <c r="F51" s="17"/>
      <c r="G51" s="24"/>
      <c r="H51" s="16"/>
      <c r="I51" s="16"/>
    </row>
    <row r="52" spans="3:9" ht="15.75">
      <c r="C52" s="17"/>
      <c r="D52" s="16"/>
      <c r="E52" s="17"/>
      <c r="F52" s="17"/>
      <c r="G52" s="16"/>
      <c r="H52" s="16"/>
      <c r="I52" s="16"/>
    </row>
    <row r="53" spans="3:9" ht="15.75">
      <c r="C53" s="17"/>
      <c r="D53" s="16"/>
      <c r="E53" s="17"/>
      <c r="F53" s="17"/>
      <c r="G53" s="16"/>
      <c r="H53" s="16"/>
      <c r="I53" s="16"/>
    </row>
    <row r="54" spans="3:9" ht="15.75">
      <c r="C54" s="17"/>
      <c r="D54" s="16"/>
      <c r="E54" s="17"/>
      <c r="F54" s="17"/>
      <c r="G54" s="16"/>
      <c r="H54" s="16"/>
      <c r="I54" s="16"/>
    </row>
    <row r="55" spans="3:9" ht="15.75">
      <c r="C55" s="17"/>
      <c r="D55" s="16"/>
      <c r="E55" s="17"/>
      <c r="F55" s="17"/>
      <c r="G55" s="16"/>
      <c r="H55" s="16"/>
      <c r="I55" s="16"/>
    </row>
    <row r="56" spans="3:9" ht="15.75">
      <c r="C56" s="17"/>
      <c r="D56" s="16"/>
      <c r="E56" s="17"/>
      <c r="F56" s="17"/>
      <c r="G56" s="16"/>
      <c r="H56" s="16"/>
      <c r="I56" s="16"/>
    </row>
    <row r="57" spans="3:9" ht="15.75">
      <c r="C57" s="17"/>
      <c r="D57" s="16"/>
      <c r="E57" s="17"/>
      <c r="F57" s="17"/>
      <c r="G57" s="16"/>
      <c r="H57" s="16"/>
      <c r="I57" s="16"/>
    </row>
    <row r="58" spans="1:9" ht="15.75">
      <c r="A58" s="166" t="s">
        <v>69</v>
      </c>
      <c r="B58" s="166"/>
      <c r="C58" s="166"/>
      <c r="D58" s="166"/>
      <c r="E58" s="166"/>
      <c r="F58" s="166"/>
      <c r="G58" s="166"/>
      <c r="H58" s="166"/>
      <c r="I58" s="166"/>
    </row>
    <row r="59" spans="3:9" ht="15.75">
      <c r="C59" s="17"/>
      <c r="D59" s="16"/>
      <c r="E59" s="17"/>
      <c r="F59" s="17"/>
      <c r="G59" s="16"/>
      <c r="H59" s="16"/>
      <c r="I59" s="16"/>
    </row>
    <row r="60" spans="3:9" ht="15.75">
      <c r="C60" s="17"/>
      <c r="D60" s="16"/>
      <c r="E60" s="17"/>
      <c r="F60" s="17"/>
      <c r="G60" s="16"/>
      <c r="H60" s="16"/>
      <c r="I60" s="16"/>
    </row>
    <row r="61" spans="3:9" ht="15.75">
      <c r="C61" s="17"/>
      <c r="D61" s="16"/>
      <c r="E61" s="17"/>
      <c r="F61" s="17"/>
      <c r="G61" s="16"/>
      <c r="H61" s="16"/>
      <c r="I61" s="16"/>
    </row>
    <row r="62" spans="3:9" ht="15.75">
      <c r="C62" s="17"/>
      <c r="D62" s="16"/>
      <c r="E62" s="17"/>
      <c r="F62" s="17"/>
      <c r="G62" s="16"/>
      <c r="H62" s="16"/>
      <c r="I62" s="16"/>
    </row>
    <row r="63" spans="3:9" ht="15.75">
      <c r="C63" s="17"/>
      <c r="D63" s="16"/>
      <c r="E63" s="17"/>
      <c r="F63" s="17"/>
      <c r="G63" s="16"/>
      <c r="H63" s="16"/>
      <c r="I63" s="16"/>
    </row>
    <row r="64" spans="3:9" ht="15.75">
      <c r="C64" s="17"/>
      <c r="D64" s="16"/>
      <c r="E64" s="17"/>
      <c r="F64" s="17"/>
      <c r="G64" s="16"/>
      <c r="H64" s="16"/>
      <c r="I64" s="16"/>
    </row>
    <row r="65" spans="3:9" ht="15.75">
      <c r="C65" s="17"/>
      <c r="D65" s="16"/>
      <c r="E65" s="17"/>
      <c r="F65" s="17"/>
      <c r="G65" s="16"/>
      <c r="H65" s="16"/>
      <c r="I65" s="16"/>
    </row>
    <row r="66" spans="3:9" ht="15.75">
      <c r="C66" s="17"/>
      <c r="D66" s="16"/>
      <c r="E66" s="17"/>
      <c r="F66" s="17"/>
      <c r="G66" s="16"/>
      <c r="H66" s="16"/>
      <c r="I66" s="16"/>
    </row>
    <row r="67" spans="3:9" ht="15.75">
      <c r="C67" s="17"/>
      <c r="D67" s="16"/>
      <c r="E67" s="17"/>
      <c r="F67" s="17"/>
      <c r="G67" s="16"/>
      <c r="H67" s="16"/>
      <c r="I67" s="16"/>
    </row>
    <row r="68" spans="3:9" ht="15.75">
      <c r="C68" s="17"/>
      <c r="D68" s="16"/>
      <c r="E68" s="17"/>
      <c r="F68" s="17"/>
      <c r="G68" s="16"/>
      <c r="H68" s="16"/>
      <c r="I68" s="16"/>
    </row>
    <row r="69" spans="3:9" ht="15.75">
      <c r="C69" s="17"/>
      <c r="D69" s="16"/>
      <c r="E69" s="17"/>
      <c r="F69" s="17"/>
      <c r="G69" s="16"/>
      <c r="H69" s="16"/>
      <c r="I69" s="16"/>
    </row>
    <row r="70" spans="3:9" ht="15.75">
      <c r="C70" s="17"/>
      <c r="D70" s="16"/>
      <c r="E70" s="17"/>
      <c r="F70" s="17"/>
      <c r="G70" s="16"/>
      <c r="H70" s="16"/>
      <c r="I70" s="16"/>
    </row>
    <row r="71" spans="3:9" ht="15.75">
      <c r="C71" s="17"/>
      <c r="D71" s="16"/>
      <c r="E71" s="17"/>
      <c r="F71" s="17"/>
      <c r="G71" s="16"/>
      <c r="H71" s="16"/>
      <c r="I71" s="16"/>
    </row>
    <row r="72" spans="3:9" ht="15.75">
      <c r="C72" s="17"/>
      <c r="D72" s="16"/>
      <c r="E72" s="17"/>
      <c r="F72" s="17"/>
      <c r="G72" s="16"/>
      <c r="H72" s="16"/>
      <c r="I72" s="16"/>
    </row>
    <row r="73" spans="3:9" ht="15.75">
      <c r="C73" s="17"/>
      <c r="D73" s="16"/>
      <c r="E73" s="17"/>
      <c r="F73" s="17"/>
      <c r="G73" s="16"/>
      <c r="H73" s="16"/>
      <c r="I73" s="16"/>
    </row>
    <row r="74" spans="3:9" ht="15.75">
      <c r="C74" s="17"/>
      <c r="D74" s="16"/>
      <c r="E74" s="17"/>
      <c r="F74" s="17"/>
      <c r="G74" s="16"/>
      <c r="H74" s="16"/>
      <c r="I74" s="16"/>
    </row>
    <row r="75" spans="3:9" ht="15.75">
      <c r="C75" s="17"/>
      <c r="D75" s="16"/>
      <c r="E75" s="17"/>
      <c r="F75" s="17"/>
      <c r="G75" s="16"/>
      <c r="H75" s="16"/>
      <c r="I75" s="16"/>
    </row>
    <row r="76" spans="3:9" ht="15.75">
      <c r="C76" s="17"/>
      <c r="D76" s="16"/>
      <c r="E76" s="17"/>
      <c r="F76" s="17"/>
      <c r="G76" s="16"/>
      <c r="H76" s="16"/>
      <c r="I76" s="16"/>
    </row>
    <row r="77" spans="3:9" ht="15.75">
      <c r="C77" s="17"/>
      <c r="D77" s="16"/>
      <c r="E77" s="17"/>
      <c r="F77" s="17"/>
      <c r="G77" s="16"/>
      <c r="H77" s="16"/>
      <c r="I77" s="16"/>
    </row>
    <row r="78" spans="3:9" ht="15.75">
      <c r="C78" s="17"/>
      <c r="D78" s="16"/>
      <c r="E78" s="17"/>
      <c r="F78" s="17"/>
      <c r="G78" s="16"/>
      <c r="H78" s="16"/>
      <c r="I78" s="16"/>
    </row>
    <row r="79" spans="3:9" ht="15.75">
      <c r="C79" s="17"/>
      <c r="D79" s="16"/>
      <c r="E79" s="17"/>
      <c r="F79" s="17"/>
      <c r="G79" s="16"/>
      <c r="H79" s="16"/>
      <c r="I79" s="16"/>
    </row>
    <row r="80" spans="3:9" ht="15.75">
      <c r="C80" s="17"/>
      <c r="D80" s="16"/>
      <c r="E80" s="17"/>
      <c r="F80" s="17"/>
      <c r="G80" s="16"/>
      <c r="H80" s="16"/>
      <c r="I80" s="16"/>
    </row>
    <row r="81" spans="3:9" ht="15.75">
      <c r="C81" s="17"/>
      <c r="D81" s="16"/>
      <c r="E81" s="17"/>
      <c r="F81" s="17"/>
      <c r="G81" s="16"/>
      <c r="H81" s="16"/>
      <c r="I81" s="16"/>
    </row>
    <row r="82" spans="3:9" ht="15.75">
      <c r="C82" s="17"/>
      <c r="D82" s="16"/>
      <c r="E82" s="17"/>
      <c r="F82" s="17"/>
      <c r="G82" s="16"/>
      <c r="H82" s="16"/>
      <c r="I82" s="16"/>
    </row>
    <row r="83" spans="3:9" ht="15.75">
      <c r="C83" s="17"/>
      <c r="D83" s="16"/>
      <c r="E83" s="17"/>
      <c r="F83" s="17"/>
      <c r="G83" s="16"/>
      <c r="H83" s="16"/>
      <c r="I83" s="16"/>
    </row>
    <row r="84" spans="3:9" ht="15.75">
      <c r="C84" s="17"/>
      <c r="D84" s="16"/>
      <c r="E84" s="17"/>
      <c r="F84" s="17"/>
      <c r="G84" s="16"/>
      <c r="H84" s="16"/>
      <c r="I84" s="16"/>
    </row>
    <row r="85" spans="3:9" ht="15.75">
      <c r="C85" s="17"/>
      <c r="D85" s="16"/>
      <c r="E85" s="17"/>
      <c r="F85" s="17"/>
      <c r="G85" s="16"/>
      <c r="H85" s="16"/>
      <c r="I85" s="16"/>
    </row>
    <row r="86" spans="3:9" ht="15.75">
      <c r="C86" s="17"/>
      <c r="D86" s="16"/>
      <c r="E86" s="17"/>
      <c r="F86" s="17"/>
      <c r="G86" s="16"/>
      <c r="H86" s="16"/>
      <c r="I86" s="16"/>
    </row>
    <row r="87" spans="3:9" ht="15.75">
      <c r="C87" s="17"/>
      <c r="D87" s="16"/>
      <c r="E87" s="17"/>
      <c r="F87" s="17"/>
      <c r="G87" s="16"/>
      <c r="H87" s="16"/>
      <c r="I87" s="16"/>
    </row>
    <row r="88" spans="3:9" ht="15.75">
      <c r="C88" s="17"/>
      <c r="D88" s="16"/>
      <c r="E88" s="17"/>
      <c r="F88" s="17"/>
      <c r="G88" s="16"/>
      <c r="H88" s="16"/>
      <c r="I88" s="16"/>
    </row>
    <row r="89" spans="3:9" ht="15.75">
      <c r="C89" s="17"/>
      <c r="D89" s="16"/>
      <c r="E89" s="17"/>
      <c r="F89" s="17"/>
      <c r="G89" s="16"/>
      <c r="H89" s="16"/>
      <c r="I89" s="16"/>
    </row>
    <row r="90" spans="3:9" ht="15.75">
      <c r="C90" s="17"/>
      <c r="D90" s="16"/>
      <c r="E90" s="17"/>
      <c r="F90" s="17"/>
      <c r="G90" s="16"/>
      <c r="H90" s="16"/>
      <c r="I90" s="16"/>
    </row>
    <row r="91" spans="3:9" ht="15.75">
      <c r="C91" s="17"/>
      <c r="D91" s="16"/>
      <c r="E91" s="17"/>
      <c r="F91" s="17"/>
      <c r="G91" s="16"/>
      <c r="H91" s="16"/>
      <c r="I91" s="16"/>
    </row>
    <row r="92" spans="3:9" ht="15.75">
      <c r="C92" s="17"/>
      <c r="D92" s="16"/>
      <c r="E92" s="17"/>
      <c r="F92" s="17"/>
      <c r="G92" s="16"/>
      <c r="H92" s="16"/>
      <c r="I92" s="16"/>
    </row>
    <row r="93" spans="3:9" ht="15.75">
      <c r="C93" s="17"/>
      <c r="D93" s="16"/>
      <c r="E93" s="17"/>
      <c r="F93" s="17"/>
      <c r="G93" s="16"/>
      <c r="H93" s="16"/>
      <c r="I93" s="16"/>
    </row>
    <row r="94" spans="3:9" ht="15.75">
      <c r="C94" s="17"/>
      <c r="D94" s="16"/>
      <c r="E94" s="17"/>
      <c r="F94" s="17"/>
      <c r="G94" s="16"/>
      <c r="H94" s="16"/>
      <c r="I94" s="16"/>
    </row>
    <row r="95" spans="3:9" ht="15.75">
      <c r="C95" s="17"/>
      <c r="D95" s="16"/>
      <c r="E95" s="17"/>
      <c r="F95" s="17"/>
      <c r="G95" s="16"/>
      <c r="H95" s="16"/>
      <c r="I95" s="16"/>
    </row>
    <row r="96" spans="3:9" ht="15.75">
      <c r="C96" s="17"/>
      <c r="D96" s="16"/>
      <c r="E96" s="17"/>
      <c r="F96" s="17"/>
      <c r="G96" s="16"/>
      <c r="H96" s="16"/>
      <c r="I96" s="16"/>
    </row>
    <row r="97" spans="3:9" ht="15.75">
      <c r="C97" s="17"/>
      <c r="D97" s="16"/>
      <c r="E97" s="17"/>
      <c r="F97" s="17"/>
      <c r="G97" s="16"/>
      <c r="H97" s="16"/>
      <c r="I97" s="16"/>
    </row>
    <row r="98" spans="3:9" ht="15.75">
      <c r="C98" s="17"/>
      <c r="D98" s="16"/>
      <c r="E98" s="17"/>
      <c r="F98" s="17"/>
      <c r="G98" s="16"/>
      <c r="H98" s="16"/>
      <c r="I98" s="16"/>
    </row>
    <row r="99" spans="3:9" ht="15.75">
      <c r="C99" s="17"/>
      <c r="D99" s="16"/>
      <c r="E99" s="17"/>
      <c r="F99" s="17"/>
      <c r="G99" s="16"/>
      <c r="H99" s="16"/>
      <c r="I99" s="16"/>
    </row>
    <row r="100" spans="3:9" ht="15.75">
      <c r="C100" s="17"/>
      <c r="D100" s="16"/>
      <c r="E100" s="17"/>
      <c r="F100" s="17"/>
      <c r="G100" s="16"/>
      <c r="H100" s="16"/>
      <c r="I100" s="16"/>
    </row>
    <row r="101" spans="3:9" ht="15.75">
      <c r="C101" s="17"/>
      <c r="D101" s="16"/>
      <c r="E101" s="17"/>
      <c r="F101" s="17"/>
      <c r="G101" s="16"/>
      <c r="H101" s="16"/>
      <c r="I101" s="16"/>
    </row>
    <row r="102" spans="3:9" ht="15.75">
      <c r="C102" s="17"/>
      <c r="D102" s="16"/>
      <c r="E102" s="17"/>
      <c r="F102" s="17"/>
      <c r="G102" s="16"/>
      <c r="H102" s="16"/>
      <c r="I102" s="16"/>
    </row>
    <row r="103" spans="3:9" ht="15.75">
      <c r="C103" s="17"/>
      <c r="D103" s="16"/>
      <c r="E103" s="17"/>
      <c r="F103" s="17"/>
      <c r="G103" s="16"/>
      <c r="H103" s="16"/>
      <c r="I103" s="16"/>
    </row>
    <row r="104" spans="3:9" ht="15.75">
      <c r="C104" s="17"/>
      <c r="D104" s="16"/>
      <c r="E104" s="17"/>
      <c r="F104" s="17"/>
      <c r="G104" s="16"/>
      <c r="H104" s="16"/>
      <c r="I104" s="16"/>
    </row>
    <row r="105" spans="3:9" ht="15.75">
      <c r="C105" s="17"/>
      <c r="D105" s="16"/>
      <c r="E105" s="17"/>
      <c r="F105" s="17"/>
      <c r="G105" s="16"/>
      <c r="H105" s="16"/>
      <c r="I105" s="16"/>
    </row>
    <row r="106" spans="3:9" ht="15.75">
      <c r="C106" s="17"/>
      <c r="D106" s="16"/>
      <c r="E106" s="17"/>
      <c r="F106" s="17"/>
      <c r="G106" s="16"/>
      <c r="H106" s="16"/>
      <c r="I106" s="16"/>
    </row>
    <row r="107" spans="3:9" ht="15.75">
      <c r="C107" s="17"/>
      <c r="D107" s="16"/>
      <c r="E107" s="17"/>
      <c r="F107" s="17"/>
      <c r="G107" s="16"/>
      <c r="H107" s="16"/>
      <c r="I107" s="16"/>
    </row>
    <row r="108" spans="3:9" ht="15.75">
      <c r="C108" s="17"/>
      <c r="D108" s="16"/>
      <c r="E108" s="17"/>
      <c r="F108" s="17"/>
      <c r="G108" s="16"/>
      <c r="H108" s="16"/>
      <c r="I108" s="16"/>
    </row>
    <row r="109" spans="3:9" ht="15.75">
      <c r="C109" s="17"/>
      <c r="D109" s="16"/>
      <c r="E109" s="17"/>
      <c r="F109" s="17"/>
      <c r="G109" s="16"/>
      <c r="H109" s="16"/>
      <c r="I109" s="16"/>
    </row>
    <row r="110" spans="3:9" ht="15.75">
      <c r="C110" s="17"/>
      <c r="D110" s="16"/>
      <c r="E110" s="17"/>
      <c r="F110" s="17"/>
      <c r="G110" s="16"/>
      <c r="H110" s="16"/>
      <c r="I110" s="16"/>
    </row>
    <row r="111" spans="3:9" ht="15.75">
      <c r="C111" s="17"/>
      <c r="D111" s="16"/>
      <c r="E111" s="17"/>
      <c r="F111" s="17"/>
      <c r="G111" s="16"/>
      <c r="H111" s="16"/>
      <c r="I111" s="16"/>
    </row>
    <row r="112" spans="3:9" ht="15.75">
      <c r="C112" s="17"/>
      <c r="D112" s="16"/>
      <c r="E112" s="17"/>
      <c r="F112" s="17"/>
      <c r="G112" s="16"/>
      <c r="H112" s="16"/>
      <c r="I112" s="16"/>
    </row>
    <row r="113" spans="3:9" ht="15.75">
      <c r="C113" s="17"/>
      <c r="D113" s="16"/>
      <c r="E113" s="17"/>
      <c r="F113" s="17"/>
      <c r="G113" s="16"/>
      <c r="H113" s="16"/>
      <c r="I113" s="16"/>
    </row>
    <row r="114" spans="3:9" ht="15.75">
      <c r="C114" s="17"/>
      <c r="D114" s="16"/>
      <c r="E114" s="17"/>
      <c r="F114" s="17"/>
      <c r="G114" s="16"/>
      <c r="H114" s="16"/>
      <c r="I114" s="16"/>
    </row>
    <row r="115" spans="3:9" ht="15.75">
      <c r="C115" s="17"/>
      <c r="D115" s="16"/>
      <c r="E115" s="17"/>
      <c r="F115" s="17"/>
      <c r="G115" s="16"/>
      <c r="H115" s="16"/>
      <c r="I115" s="16"/>
    </row>
    <row r="116" spans="3:9" ht="15.75">
      <c r="C116" s="17"/>
      <c r="D116" s="16"/>
      <c r="E116" s="17"/>
      <c r="F116" s="17"/>
      <c r="G116" s="16"/>
      <c r="H116" s="16"/>
      <c r="I116" s="16"/>
    </row>
    <row r="117" spans="3:9" ht="15.75">
      <c r="C117" s="17"/>
      <c r="D117" s="16"/>
      <c r="E117" s="17"/>
      <c r="F117" s="17"/>
      <c r="G117" s="16"/>
      <c r="H117" s="16"/>
      <c r="I117" s="16"/>
    </row>
    <row r="118" spans="3:9" ht="15.75">
      <c r="C118" s="17"/>
      <c r="D118" s="16"/>
      <c r="E118" s="17"/>
      <c r="F118" s="17"/>
      <c r="G118" s="16"/>
      <c r="H118" s="16"/>
      <c r="I118" s="16"/>
    </row>
    <row r="119" spans="3:9" ht="15.75">
      <c r="C119" s="17"/>
      <c r="D119" s="16"/>
      <c r="E119" s="17"/>
      <c r="F119" s="17"/>
      <c r="G119" s="16"/>
      <c r="H119" s="16"/>
      <c r="I119" s="16"/>
    </row>
    <row r="120" spans="3:9" ht="15.75">
      <c r="C120" s="17"/>
      <c r="D120" s="16"/>
      <c r="E120" s="17"/>
      <c r="F120" s="17"/>
      <c r="G120" s="16"/>
      <c r="H120" s="16"/>
      <c r="I120" s="16"/>
    </row>
    <row r="121" spans="3:9" ht="15.75">
      <c r="C121" s="17"/>
      <c r="D121" s="16"/>
      <c r="E121" s="17"/>
      <c r="F121" s="17"/>
      <c r="G121" s="16"/>
      <c r="H121" s="16"/>
      <c r="I121" s="16"/>
    </row>
    <row r="122" spans="3:9" ht="15.75">
      <c r="C122" s="17"/>
      <c r="D122" s="16"/>
      <c r="E122" s="17"/>
      <c r="F122" s="17"/>
      <c r="G122" s="16"/>
      <c r="H122" s="16"/>
      <c r="I122" s="16"/>
    </row>
    <row r="123" spans="3:9" ht="15.75">
      <c r="C123" s="17"/>
      <c r="D123" s="16"/>
      <c r="E123" s="17"/>
      <c r="F123" s="17"/>
      <c r="G123" s="16"/>
      <c r="H123" s="16"/>
      <c r="I123" s="16"/>
    </row>
    <row r="124" spans="3:9" ht="15.75">
      <c r="C124" s="17"/>
      <c r="D124" s="16"/>
      <c r="E124" s="17"/>
      <c r="F124" s="17"/>
      <c r="G124" s="16"/>
      <c r="H124" s="16"/>
      <c r="I124" s="16"/>
    </row>
    <row r="125" spans="3:9" ht="15.75">
      <c r="C125" s="17"/>
      <c r="D125" s="16"/>
      <c r="E125" s="17"/>
      <c r="F125" s="17"/>
      <c r="G125" s="16"/>
      <c r="H125" s="16"/>
      <c r="I125" s="16"/>
    </row>
    <row r="126" spans="3:9" ht="15.75">
      <c r="C126" s="17"/>
      <c r="D126" s="16"/>
      <c r="E126" s="17"/>
      <c r="F126" s="17"/>
      <c r="G126" s="16"/>
      <c r="H126" s="16"/>
      <c r="I126" s="16"/>
    </row>
    <row r="127" spans="3:9" ht="15.75">
      <c r="C127" s="17"/>
      <c r="D127" s="16"/>
      <c r="E127" s="17"/>
      <c r="F127" s="17"/>
      <c r="G127" s="16"/>
      <c r="H127" s="16"/>
      <c r="I127" s="16"/>
    </row>
    <row r="128" spans="3:9" ht="15.75">
      <c r="C128" s="17"/>
      <c r="D128" s="16"/>
      <c r="E128" s="17"/>
      <c r="F128" s="17"/>
      <c r="G128" s="16"/>
      <c r="H128" s="16"/>
      <c r="I128" s="16"/>
    </row>
    <row r="129" spans="3:9" ht="15.75">
      <c r="C129" s="17"/>
      <c r="D129" s="16"/>
      <c r="E129" s="17"/>
      <c r="F129" s="17"/>
      <c r="G129" s="16"/>
      <c r="H129" s="16"/>
      <c r="I129" s="16"/>
    </row>
    <row r="130" spans="3:9" ht="15.75">
      <c r="C130" s="17"/>
      <c r="D130" s="16"/>
      <c r="E130" s="17"/>
      <c r="F130" s="17"/>
      <c r="G130" s="16"/>
      <c r="H130" s="16"/>
      <c r="I130" s="16"/>
    </row>
    <row r="131" spans="3:9" ht="15.75">
      <c r="C131" s="17"/>
      <c r="D131" s="16"/>
      <c r="E131" s="17"/>
      <c r="F131" s="17"/>
      <c r="G131" s="16"/>
      <c r="H131" s="16"/>
      <c r="I131" s="16"/>
    </row>
    <row r="132" spans="3:9" ht="15.75">
      <c r="C132" s="17"/>
      <c r="D132" s="16"/>
      <c r="E132" s="17"/>
      <c r="F132" s="17"/>
      <c r="G132" s="16"/>
      <c r="H132" s="16"/>
      <c r="I132" s="16"/>
    </row>
    <row r="133" spans="3:9" ht="15.75">
      <c r="C133" s="17"/>
      <c r="D133" s="16"/>
      <c r="E133" s="17"/>
      <c r="F133" s="17"/>
      <c r="G133" s="16"/>
      <c r="H133" s="16"/>
      <c r="I133" s="16"/>
    </row>
    <row r="134" spans="3:9" ht="15.75">
      <c r="C134" s="17"/>
      <c r="D134" s="16"/>
      <c r="E134" s="17"/>
      <c r="F134" s="17"/>
      <c r="G134" s="16"/>
      <c r="H134" s="16"/>
      <c r="I134" s="16"/>
    </row>
    <row r="135" spans="3:9" ht="15.75">
      <c r="C135" s="17"/>
      <c r="D135" s="16"/>
      <c r="E135" s="17"/>
      <c r="F135" s="17"/>
      <c r="G135" s="16"/>
      <c r="H135" s="16"/>
      <c r="I135" s="16"/>
    </row>
    <row r="136" spans="3:9" ht="15.75">
      <c r="C136" s="17"/>
      <c r="D136" s="16"/>
      <c r="E136" s="17"/>
      <c r="F136" s="17"/>
      <c r="G136" s="16"/>
      <c r="H136" s="16"/>
      <c r="I136" s="16"/>
    </row>
    <row r="137" spans="3:9" ht="15.75">
      <c r="C137" s="17"/>
      <c r="D137" s="16"/>
      <c r="E137" s="17"/>
      <c r="F137" s="17"/>
      <c r="G137" s="16"/>
      <c r="H137" s="16"/>
      <c r="I137" s="16"/>
    </row>
    <row r="138" spans="3:9" ht="15.75">
      <c r="C138" s="17"/>
      <c r="D138" s="16"/>
      <c r="E138" s="17"/>
      <c r="F138" s="17"/>
      <c r="G138" s="16"/>
      <c r="H138" s="16"/>
      <c r="I138" s="16"/>
    </row>
    <row r="139" spans="3:9" ht="15.75">
      <c r="C139" s="17"/>
      <c r="D139" s="16"/>
      <c r="E139" s="17"/>
      <c r="F139" s="17"/>
      <c r="G139" s="16"/>
      <c r="H139" s="16"/>
      <c r="I139" s="16"/>
    </row>
    <row r="140" spans="3:9" ht="15.75">
      <c r="C140" s="17"/>
      <c r="D140" s="16"/>
      <c r="E140" s="17"/>
      <c r="F140" s="17"/>
      <c r="G140" s="16"/>
      <c r="H140" s="16"/>
      <c r="I140" s="16"/>
    </row>
    <row r="141" spans="3:9" ht="15.75">
      <c r="C141" s="17"/>
      <c r="D141" s="16"/>
      <c r="E141" s="17"/>
      <c r="F141" s="17"/>
      <c r="G141" s="16"/>
      <c r="H141" s="16"/>
      <c r="I141" s="16"/>
    </row>
    <row r="142" spans="3:9" ht="15.75">
      <c r="C142" s="17"/>
      <c r="D142" s="16"/>
      <c r="E142" s="17"/>
      <c r="F142" s="17"/>
      <c r="G142" s="16"/>
      <c r="H142" s="16"/>
      <c r="I142" s="16"/>
    </row>
    <row r="143" spans="3:9" ht="15.75">
      <c r="C143" s="17"/>
      <c r="D143" s="16"/>
      <c r="E143" s="17"/>
      <c r="F143" s="17"/>
      <c r="G143" s="16"/>
      <c r="H143" s="16"/>
      <c r="I143" s="16"/>
    </row>
    <row r="144" spans="3:9" ht="15.75">
      <c r="C144" s="17"/>
      <c r="D144" s="16"/>
      <c r="E144" s="17"/>
      <c r="F144" s="17"/>
      <c r="G144" s="16"/>
      <c r="H144" s="16"/>
      <c r="I144" s="16"/>
    </row>
    <row r="145" spans="3:9" ht="15.75">
      <c r="C145" s="17"/>
      <c r="D145" s="16"/>
      <c r="E145" s="17"/>
      <c r="F145" s="17"/>
      <c r="G145" s="16"/>
      <c r="H145" s="16"/>
      <c r="I145" s="16"/>
    </row>
    <row r="146" spans="3:9" ht="15.75">
      <c r="C146" s="17"/>
      <c r="D146" s="16"/>
      <c r="E146" s="17"/>
      <c r="F146" s="17"/>
      <c r="G146" s="16"/>
      <c r="H146" s="16"/>
      <c r="I146" s="16"/>
    </row>
    <row r="147" spans="3:9" ht="15.75">
      <c r="C147" s="17"/>
      <c r="D147" s="16"/>
      <c r="E147" s="17"/>
      <c r="F147" s="17"/>
      <c r="G147" s="16"/>
      <c r="H147" s="16"/>
      <c r="I147" s="16"/>
    </row>
    <row r="148" spans="3:9" ht="15.75">
      <c r="C148" s="17"/>
      <c r="D148" s="16"/>
      <c r="E148" s="17"/>
      <c r="F148" s="17"/>
      <c r="G148" s="16"/>
      <c r="H148" s="16"/>
      <c r="I148" s="16"/>
    </row>
    <row r="149" spans="3:9" ht="15.75">
      <c r="C149" s="17"/>
      <c r="D149" s="16"/>
      <c r="E149" s="17"/>
      <c r="F149" s="17"/>
      <c r="G149" s="16"/>
      <c r="H149" s="16"/>
      <c r="I149" s="16"/>
    </row>
    <row r="150" spans="3:9" ht="15.75">
      <c r="C150" s="17"/>
      <c r="D150" s="16"/>
      <c r="E150" s="17"/>
      <c r="F150" s="17"/>
      <c r="G150" s="16"/>
      <c r="H150" s="16"/>
      <c r="I150" s="16"/>
    </row>
    <row r="151" spans="3:9" ht="15.75">
      <c r="C151" s="17"/>
      <c r="D151" s="16"/>
      <c r="E151" s="17"/>
      <c r="F151" s="17"/>
      <c r="G151" s="16"/>
      <c r="H151" s="16"/>
      <c r="I151" s="16"/>
    </row>
    <row r="152" spans="3:9" ht="15.75">
      <c r="C152" s="17"/>
      <c r="D152" s="16"/>
      <c r="E152" s="17"/>
      <c r="F152" s="17"/>
      <c r="G152" s="16"/>
      <c r="H152" s="16"/>
      <c r="I152" s="16"/>
    </row>
    <row r="153" spans="3:9" ht="15.75">
      <c r="C153" s="17"/>
      <c r="D153" s="16"/>
      <c r="E153" s="17"/>
      <c r="F153" s="17"/>
      <c r="G153" s="16"/>
      <c r="H153" s="16"/>
      <c r="I153" s="16"/>
    </row>
    <row r="154" spans="3:9" ht="15.75">
      <c r="C154" s="17"/>
      <c r="D154" s="16"/>
      <c r="E154" s="17"/>
      <c r="F154" s="17"/>
      <c r="G154" s="16"/>
      <c r="H154" s="16"/>
      <c r="I154" s="16"/>
    </row>
    <row r="155" spans="3:9" ht="15.75">
      <c r="C155" s="17"/>
      <c r="D155" s="16"/>
      <c r="E155" s="17"/>
      <c r="F155" s="17"/>
      <c r="G155" s="16"/>
      <c r="H155" s="16"/>
      <c r="I155" s="16"/>
    </row>
    <row r="156" spans="3:9" ht="15.75">
      <c r="C156" s="17"/>
      <c r="D156" s="16"/>
      <c r="E156" s="17"/>
      <c r="F156" s="17"/>
      <c r="G156" s="16"/>
      <c r="H156" s="16"/>
      <c r="I156" s="16"/>
    </row>
    <row r="157" spans="3:9" ht="15.75">
      <c r="C157" s="17"/>
      <c r="D157" s="16"/>
      <c r="E157" s="17"/>
      <c r="F157" s="17"/>
      <c r="G157" s="16"/>
      <c r="H157" s="16"/>
      <c r="I157" s="16"/>
    </row>
    <row r="158" spans="3:9" ht="15.75">
      <c r="C158" s="17"/>
      <c r="D158" s="16"/>
      <c r="E158" s="17"/>
      <c r="F158" s="17"/>
      <c r="G158" s="16"/>
      <c r="H158" s="16"/>
      <c r="I158" s="16"/>
    </row>
    <row r="159" spans="3:9" ht="15.75">
      <c r="C159" s="17"/>
      <c r="D159" s="16"/>
      <c r="E159" s="17"/>
      <c r="F159" s="17"/>
      <c r="G159" s="16"/>
      <c r="H159" s="16"/>
      <c r="I159" s="16"/>
    </row>
    <row r="160" spans="3:9" ht="15.75">
      <c r="C160" s="17"/>
      <c r="D160" s="16"/>
      <c r="E160" s="17"/>
      <c r="F160" s="17"/>
      <c r="G160" s="16"/>
      <c r="H160" s="16"/>
      <c r="I160" s="16"/>
    </row>
    <row r="161" spans="3:9" ht="15.75">
      <c r="C161" s="17"/>
      <c r="D161" s="16"/>
      <c r="E161" s="17"/>
      <c r="F161" s="17"/>
      <c r="G161" s="16"/>
      <c r="H161" s="16"/>
      <c r="I161" s="16"/>
    </row>
    <row r="162" spans="3:9" ht="15.75">
      <c r="C162" s="17"/>
      <c r="D162" s="16"/>
      <c r="E162" s="17"/>
      <c r="F162" s="17"/>
      <c r="G162" s="16"/>
      <c r="H162" s="16"/>
      <c r="I162" s="16"/>
    </row>
    <row r="163" spans="3:9" ht="15.75">
      <c r="C163" s="17"/>
      <c r="D163" s="16"/>
      <c r="E163" s="17"/>
      <c r="F163" s="17"/>
      <c r="G163" s="16"/>
      <c r="H163" s="16"/>
      <c r="I163" s="16"/>
    </row>
    <row r="164" spans="3:9" ht="15.75">
      <c r="C164" s="17"/>
      <c r="D164" s="16"/>
      <c r="E164" s="17"/>
      <c r="F164" s="17"/>
      <c r="G164" s="16"/>
      <c r="H164" s="16"/>
      <c r="I164" s="16"/>
    </row>
    <row r="165" spans="3:9" ht="15.75">
      <c r="C165" s="17"/>
      <c r="D165" s="16"/>
      <c r="E165" s="17"/>
      <c r="F165" s="17"/>
      <c r="G165" s="16"/>
      <c r="H165" s="16"/>
      <c r="I165" s="16"/>
    </row>
    <row r="166" spans="3:9" ht="15.75">
      <c r="C166" s="17"/>
      <c r="D166" s="16"/>
      <c r="E166" s="17"/>
      <c r="F166" s="17"/>
      <c r="G166" s="16"/>
      <c r="H166" s="16"/>
      <c r="I166" s="16"/>
    </row>
    <row r="167" spans="3:9" ht="15.75">
      <c r="C167" s="17"/>
      <c r="D167" s="16"/>
      <c r="E167" s="17"/>
      <c r="F167" s="17"/>
      <c r="G167" s="16"/>
      <c r="H167" s="16"/>
      <c r="I167" s="16"/>
    </row>
    <row r="168" spans="3:9" ht="15.75">
      <c r="C168" s="17"/>
      <c r="D168" s="16"/>
      <c r="E168" s="17"/>
      <c r="F168" s="17"/>
      <c r="G168" s="16"/>
      <c r="H168" s="16"/>
      <c r="I168" s="16"/>
    </row>
    <row r="169" spans="3:9" ht="15.75">
      <c r="C169" s="17"/>
      <c r="D169" s="16"/>
      <c r="E169" s="17"/>
      <c r="F169" s="17"/>
      <c r="G169" s="16"/>
      <c r="H169" s="16"/>
      <c r="I169" s="16"/>
    </row>
    <row r="170" spans="3:9" ht="15.75">
      <c r="C170" s="17"/>
      <c r="D170" s="16"/>
      <c r="E170" s="17"/>
      <c r="F170" s="17"/>
      <c r="G170" s="16"/>
      <c r="H170" s="16"/>
      <c r="I170" s="16"/>
    </row>
    <row r="171" spans="3:9" ht="15.75">
      <c r="C171" s="17"/>
      <c r="D171" s="16"/>
      <c r="E171" s="17"/>
      <c r="F171" s="17"/>
      <c r="G171" s="16"/>
      <c r="H171" s="16"/>
      <c r="I171" s="16"/>
    </row>
    <row r="172" spans="3:9" ht="15.75">
      <c r="C172" s="17"/>
      <c r="D172" s="16"/>
      <c r="E172" s="17"/>
      <c r="F172" s="17"/>
      <c r="G172" s="16"/>
      <c r="H172" s="16"/>
      <c r="I172" s="16"/>
    </row>
    <row r="173" spans="3:9" ht="15.75">
      <c r="C173" s="17"/>
      <c r="D173" s="16"/>
      <c r="E173" s="17"/>
      <c r="F173" s="17"/>
      <c r="G173" s="16"/>
      <c r="H173" s="16"/>
      <c r="I173" s="16"/>
    </row>
    <row r="174" spans="3:9" ht="15.75">
      <c r="C174" s="17"/>
      <c r="D174" s="16"/>
      <c r="E174" s="17"/>
      <c r="F174" s="17"/>
      <c r="G174" s="16"/>
      <c r="H174" s="16"/>
      <c r="I174" s="16"/>
    </row>
    <row r="175" spans="3:9" ht="15.75">
      <c r="C175" s="17"/>
      <c r="D175" s="16"/>
      <c r="E175" s="17"/>
      <c r="F175" s="17"/>
      <c r="G175" s="16"/>
      <c r="H175" s="16"/>
      <c r="I175" s="16"/>
    </row>
    <row r="176" spans="3:9" ht="15.75">
      <c r="C176" s="17"/>
      <c r="D176" s="16"/>
      <c r="E176" s="17"/>
      <c r="F176" s="17"/>
      <c r="G176" s="16"/>
      <c r="H176" s="16"/>
      <c r="I176" s="16"/>
    </row>
    <row r="177" spans="3:9" ht="15.75">
      <c r="C177" s="17"/>
      <c r="D177" s="16"/>
      <c r="E177" s="17"/>
      <c r="F177" s="17"/>
      <c r="G177" s="16"/>
      <c r="H177" s="16"/>
      <c r="I177" s="16"/>
    </row>
    <row r="178" spans="3:9" ht="15.75">
      <c r="C178" s="17"/>
      <c r="D178" s="16"/>
      <c r="E178" s="17"/>
      <c r="F178" s="17"/>
      <c r="G178" s="16"/>
      <c r="H178" s="16"/>
      <c r="I178" s="16"/>
    </row>
    <row r="179" spans="3:9" ht="15.75">
      <c r="C179" s="17"/>
      <c r="D179" s="16"/>
      <c r="E179" s="17"/>
      <c r="F179" s="17"/>
      <c r="G179" s="16"/>
      <c r="H179" s="16"/>
      <c r="I179" s="16"/>
    </row>
    <row r="180" spans="3:9" ht="15.75">
      <c r="C180" s="17"/>
      <c r="D180" s="16"/>
      <c r="E180" s="17"/>
      <c r="F180" s="17"/>
      <c r="G180" s="16"/>
      <c r="H180" s="16"/>
      <c r="I180" s="16"/>
    </row>
    <row r="181" spans="3:9" ht="15.75">
      <c r="C181" s="17"/>
      <c r="D181" s="16"/>
      <c r="E181" s="17"/>
      <c r="F181" s="17"/>
      <c r="G181" s="16"/>
      <c r="H181" s="16"/>
      <c r="I181" s="16"/>
    </row>
    <row r="182" spans="3:9" ht="15.75">
      <c r="C182" s="17"/>
      <c r="D182" s="16"/>
      <c r="E182" s="17"/>
      <c r="F182" s="17"/>
      <c r="G182" s="16"/>
      <c r="H182" s="16"/>
      <c r="I182" s="16"/>
    </row>
    <row r="183" spans="3:9" ht="15.75">
      <c r="C183" s="17"/>
      <c r="D183" s="16"/>
      <c r="E183" s="17"/>
      <c r="F183" s="17"/>
      <c r="G183" s="16"/>
      <c r="H183" s="16"/>
      <c r="I183" s="16"/>
    </row>
    <row r="184" spans="3:9" ht="15.75">
      <c r="C184" s="17"/>
      <c r="D184" s="16"/>
      <c r="E184" s="17"/>
      <c r="F184" s="17"/>
      <c r="G184" s="16"/>
      <c r="H184" s="16"/>
      <c r="I184" s="16"/>
    </row>
    <row r="185" spans="3:9" ht="15.75">
      <c r="C185" s="17"/>
      <c r="D185" s="16"/>
      <c r="E185" s="17"/>
      <c r="F185" s="17"/>
      <c r="G185" s="16"/>
      <c r="H185" s="16"/>
      <c r="I185" s="16"/>
    </row>
    <row r="186" spans="3:9" ht="15.75">
      <c r="C186" s="17"/>
      <c r="D186" s="16"/>
      <c r="E186" s="17"/>
      <c r="F186" s="17"/>
      <c r="G186" s="16"/>
      <c r="H186" s="16"/>
      <c r="I186" s="16"/>
    </row>
    <row r="187" spans="3:9" ht="15.75">
      <c r="C187" s="17"/>
      <c r="D187" s="16"/>
      <c r="E187" s="17"/>
      <c r="F187" s="17"/>
      <c r="G187" s="16"/>
      <c r="H187" s="16"/>
      <c r="I187" s="16"/>
    </row>
    <row r="188" spans="3:9" ht="15.75">
      <c r="C188" s="17"/>
      <c r="D188" s="16"/>
      <c r="E188" s="17"/>
      <c r="F188" s="17"/>
      <c r="G188" s="16"/>
      <c r="H188" s="16"/>
      <c r="I188" s="16"/>
    </row>
    <row r="189" spans="3:9" ht="15.75">
      <c r="C189" s="17"/>
      <c r="D189" s="16"/>
      <c r="E189" s="17"/>
      <c r="F189" s="17"/>
      <c r="G189" s="16"/>
      <c r="H189" s="16"/>
      <c r="I189" s="16"/>
    </row>
    <row r="190" spans="3:9" ht="15.75">
      <c r="C190" s="17"/>
      <c r="D190" s="16"/>
      <c r="E190" s="17"/>
      <c r="F190" s="17"/>
      <c r="G190" s="16"/>
      <c r="H190" s="16"/>
      <c r="I190" s="16"/>
    </row>
    <row r="191" spans="3:9" ht="15.75">
      <c r="C191" s="17"/>
      <c r="D191" s="16"/>
      <c r="E191" s="17"/>
      <c r="F191" s="17"/>
      <c r="G191" s="16"/>
      <c r="H191" s="16"/>
      <c r="I191" s="16"/>
    </row>
    <row r="192" spans="3:9" ht="15.75">
      <c r="C192" s="17"/>
      <c r="D192" s="16"/>
      <c r="E192" s="17"/>
      <c r="F192" s="17"/>
      <c r="G192" s="16"/>
      <c r="H192" s="16"/>
      <c r="I192" s="16"/>
    </row>
    <row r="193" spans="3:9" ht="15.75">
      <c r="C193" s="17"/>
      <c r="D193" s="16"/>
      <c r="E193" s="17"/>
      <c r="F193" s="17"/>
      <c r="G193" s="16"/>
      <c r="H193" s="16"/>
      <c r="I193" s="16"/>
    </row>
    <row r="194" spans="3:9" ht="15.75">
      <c r="C194" s="17"/>
      <c r="D194" s="16"/>
      <c r="E194" s="17"/>
      <c r="F194" s="17"/>
      <c r="G194" s="16"/>
      <c r="H194" s="16"/>
      <c r="I194" s="16"/>
    </row>
    <row r="195" spans="3:9" ht="15.75">
      <c r="C195" s="17"/>
      <c r="D195" s="16"/>
      <c r="E195" s="17"/>
      <c r="F195" s="17"/>
      <c r="G195" s="16"/>
      <c r="H195" s="16"/>
      <c r="I195" s="16"/>
    </row>
    <row r="196" spans="3:9" ht="15.75">
      <c r="C196" s="17"/>
      <c r="D196" s="16"/>
      <c r="E196" s="17"/>
      <c r="F196" s="17"/>
      <c r="G196" s="16"/>
      <c r="H196" s="16"/>
      <c r="I196" s="16"/>
    </row>
    <row r="197" spans="3:9" ht="15.75">
      <c r="C197" s="17"/>
      <c r="D197" s="16"/>
      <c r="E197" s="17"/>
      <c r="F197" s="17"/>
      <c r="G197" s="16"/>
      <c r="H197" s="16"/>
      <c r="I197" s="16"/>
    </row>
    <row r="198" spans="3:9" ht="15.75">
      <c r="C198" s="17"/>
      <c r="D198" s="16"/>
      <c r="E198" s="17"/>
      <c r="F198" s="17"/>
      <c r="G198" s="16"/>
      <c r="H198" s="16"/>
      <c r="I198" s="16"/>
    </row>
    <row r="199" spans="3:9" ht="15.75">
      <c r="C199" s="17"/>
      <c r="D199" s="16"/>
      <c r="E199" s="17"/>
      <c r="F199" s="17"/>
      <c r="G199" s="16"/>
      <c r="H199" s="16"/>
      <c r="I199" s="16"/>
    </row>
    <row r="200" spans="3:9" ht="15.75">
      <c r="C200" s="17"/>
      <c r="D200" s="16"/>
      <c r="E200" s="17"/>
      <c r="F200" s="17"/>
      <c r="G200" s="16"/>
      <c r="H200" s="16"/>
      <c r="I200" s="16"/>
    </row>
    <row r="201" spans="3:9" ht="15.75">
      <c r="C201" s="17"/>
      <c r="D201" s="16"/>
      <c r="E201" s="17"/>
      <c r="F201" s="17"/>
      <c r="G201" s="16"/>
      <c r="H201" s="16"/>
      <c r="I201" s="16"/>
    </row>
    <row r="202" spans="3:9" ht="15.75">
      <c r="C202" s="17"/>
      <c r="D202" s="16"/>
      <c r="E202" s="17"/>
      <c r="F202" s="17"/>
      <c r="G202" s="16"/>
      <c r="H202" s="16"/>
      <c r="I202" s="16"/>
    </row>
    <row r="203" spans="3:9" ht="15.75">
      <c r="C203" s="17"/>
      <c r="D203" s="16"/>
      <c r="E203" s="17"/>
      <c r="F203" s="17"/>
      <c r="G203" s="16"/>
      <c r="H203" s="16"/>
      <c r="I203" s="16"/>
    </row>
    <row r="204" spans="3:9" ht="15.75">
      <c r="C204" s="17"/>
      <c r="D204" s="16"/>
      <c r="E204" s="17"/>
      <c r="F204" s="17"/>
      <c r="G204" s="16"/>
      <c r="H204" s="16"/>
      <c r="I204" s="16"/>
    </row>
    <row r="205" spans="3:9" ht="15.75">
      <c r="C205" s="17"/>
      <c r="D205" s="16"/>
      <c r="E205" s="17"/>
      <c r="F205" s="17"/>
      <c r="G205" s="16"/>
      <c r="H205" s="16"/>
      <c r="I205" s="16"/>
    </row>
    <row r="206" spans="3:9" ht="15.75">
      <c r="C206" s="17"/>
      <c r="D206" s="16"/>
      <c r="E206" s="17"/>
      <c r="F206" s="17"/>
      <c r="G206" s="16"/>
      <c r="H206" s="16"/>
      <c r="I206" s="16"/>
    </row>
    <row r="207" spans="3:9" ht="15.75">
      <c r="C207" s="17"/>
      <c r="D207" s="16"/>
      <c r="E207" s="17"/>
      <c r="F207" s="17"/>
      <c r="G207" s="16"/>
      <c r="H207" s="16"/>
      <c r="I207" s="16"/>
    </row>
    <row r="208" spans="3:9" ht="15.75">
      <c r="C208" s="17"/>
      <c r="D208" s="16"/>
      <c r="E208" s="17"/>
      <c r="F208" s="17"/>
      <c r="G208" s="16"/>
      <c r="H208" s="16"/>
      <c r="I208" s="16"/>
    </row>
    <row r="209" spans="3:9" ht="15.75">
      <c r="C209" s="17"/>
      <c r="D209" s="16"/>
      <c r="E209" s="17"/>
      <c r="F209" s="17"/>
      <c r="G209" s="16"/>
      <c r="H209" s="16"/>
      <c r="I209" s="16"/>
    </row>
    <row r="210" spans="3:9" ht="15.75">
      <c r="C210" s="17"/>
      <c r="D210" s="16"/>
      <c r="E210" s="17"/>
      <c r="F210" s="17"/>
      <c r="G210" s="16"/>
      <c r="H210" s="16"/>
      <c r="I210" s="16"/>
    </row>
    <row r="211" spans="3:9" ht="15.75">
      <c r="C211" s="17"/>
      <c r="D211" s="16"/>
      <c r="E211" s="17"/>
      <c r="F211" s="17"/>
      <c r="G211" s="16"/>
      <c r="H211" s="16"/>
      <c r="I211" s="16"/>
    </row>
    <row r="212" spans="3:9" ht="15.75">
      <c r="C212" s="17"/>
      <c r="D212" s="16"/>
      <c r="E212" s="17"/>
      <c r="F212" s="17"/>
      <c r="G212" s="16"/>
      <c r="H212" s="16"/>
      <c r="I212" s="16"/>
    </row>
    <row r="213" spans="3:9" ht="15.75">
      <c r="C213" s="17"/>
      <c r="D213" s="16"/>
      <c r="E213" s="17"/>
      <c r="F213" s="17"/>
      <c r="G213" s="16"/>
      <c r="H213" s="16"/>
      <c r="I213" s="16"/>
    </row>
    <row r="214" spans="3:9" ht="15.75">
      <c r="C214" s="17"/>
      <c r="D214" s="16"/>
      <c r="E214" s="17"/>
      <c r="F214" s="17"/>
      <c r="G214" s="16"/>
      <c r="H214" s="16"/>
      <c r="I214" s="16"/>
    </row>
    <row r="215" spans="3:9" ht="15.75">
      <c r="C215" s="17"/>
      <c r="D215" s="16"/>
      <c r="E215" s="17"/>
      <c r="F215" s="17"/>
      <c r="G215" s="16"/>
      <c r="H215" s="16"/>
      <c r="I215" s="16"/>
    </row>
    <row r="216" spans="3:9" ht="15.75">
      <c r="C216" s="17"/>
      <c r="D216" s="16"/>
      <c r="E216" s="17"/>
      <c r="F216" s="17"/>
      <c r="G216" s="16"/>
      <c r="H216" s="16"/>
      <c r="I216" s="16"/>
    </row>
    <row r="217" spans="3:9" ht="15.75">
      <c r="C217" s="17"/>
      <c r="D217" s="16"/>
      <c r="E217" s="17"/>
      <c r="F217" s="17"/>
      <c r="G217" s="16"/>
      <c r="H217" s="16"/>
      <c r="I217" s="16"/>
    </row>
    <row r="218" spans="3:9" ht="15.75">
      <c r="C218" s="17"/>
      <c r="D218" s="16"/>
      <c r="E218" s="17"/>
      <c r="F218" s="17"/>
      <c r="G218" s="16"/>
      <c r="H218" s="16"/>
      <c r="I218" s="16"/>
    </row>
    <row r="219" spans="3:9" ht="15.75">
      <c r="C219" s="17"/>
      <c r="D219" s="16"/>
      <c r="E219" s="17"/>
      <c r="F219" s="17"/>
      <c r="G219" s="16"/>
      <c r="H219" s="16"/>
      <c r="I219" s="16"/>
    </row>
    <row r="220" spans="3:9" ht="15.75">
      <c r="C220" s="17"/>
      <c r="D220" s="16"/>
      <c r="E220" s="17"/>
      <c r="F220" s="17"/>
      <c r="G220" s="16"/>
      <c r="H220" s="16"/>
      <c r="I220" s="16"/>
    </row>
    <row r="221" spans="3:9" ht="15.75">
      <c r="C221" s="17"/>
      <c r="D221" s="16"/>
      <c r="E221" s="17"/>
      <c r="F221" s="17"/>
      <c r="G221" s="16"/>
      <c r="H221" s="16"/>
      <c r="I221" s="16"/>
    </row>
    <row r="222" spans="3:9" ht="15.75">
      <c r="C222" s="17"/>
      <c r="D222" s="16"/>
      <c r="E222" s="17"/>
      <c r="F222" s="17"/>
      <c r="G222" s="16"/>
      <c r="H222" s="16"/>
      <c r="I222" s="16"/>
    </row>
    <row r="223" spans="3:9" ht="15.75">
      <c r="C223" s="17"/>
      <c r="D223" s="16"/>
      <c r="E223" s="17"/>
      <c r="F223" s="17"/>
      <c r="G223" s="16"/>
      <c r="H223" s="16"/>
      <c r="I223" s="16"/>
    </row>
    <row r="224" spans="3:9" ht="15.75">
      <c r="C224" s="17"/>
      <c r="D224" s="16"/>
      <c r="E224" s="17"/>
      <c r="F224" s="17"/>
      <c r="G224" s="16"/>
      <c r="H224" s="16"/>
      <c r="I224" s="16"/>
    </row>
    <row r="225" spans="3:9" ht="15.75">
      <c r="C225" s="17"/>
      <c r="D225" s="16"/>
      <c r="E225" s="17"/>
      <c r="F225" s="17"/>
      <c r="G225" s="16"/>
      <c r="H225" s="16"/>
      <c r="I225" s="16"/>
    </row>
    <row r="226" spans="3:9" ht="15.75">
      <c r="C226" s="17"/>
      <c r="D226" s="16"/>
      <c r="E226" s="17"/>
      <c r="F226" s="17"/>
      <c r="G226" s="16"/>
      <c r="H226" s="16"/>
      <c r="I226" s="16"/>
    </row>
    <row r="227" spans="3:9" ht="15.75">
      <c r="C227" s="17"/>
      <c r="D227" s="16"/>
      <c r="E227" s="17"/>
      <c r="F227" s="17"/>
      <c r="G227" s="16"/>
      <c r="H227" s="16"/>
      <c r="I227" s="16"/>
    </row>
    <row r="228" spans="3:9" ht="15.75">
      <c r="C228" s="17"/>
      <c r="D228" s="16"/>
      <c r="E228" s="17"/>
      <c r="F228" s="17"/>
      <c r="G228" s="16"/>
      <c r="H228" s="16"/>
      <c r="I228" s="16"/>
    </row>
    <row r="229" spans="3:9" ht="15.75">
      <c r="C229" s="17"/>
      <c r="D229" s="16"/>
      <c r="E229" s="17"/>
      <c r="F229" s="17"/>
      <c r="G229" s="16"/>
      <c r="H229" s="16"/>
      <c r="I229" s="16"/>
    </row>
    <row r="230" spans="3:9" ht="15.75">
      <c r="C230" s="17"/>
      <c r="D230" s="16"/>
      <c r="E230" s="17"/>
      <c r="F230" s="17"/>
      <c r="G230" s="16"/>
      <c r="H230" s="16"/>
      <c r="I230" s="16"/>
    </row>
    <row r="231" spans="3:9" ht="15.75">
      <c r="C231" s="17"/>
      <c r="D231" s="16"/>
      <c r="E231" s="17"/>
      <c r="F231" s="17"/>
      <c r="G231" s="16"/>
      <c r="H231" s="16"/>
      <c r="I231" s="16"/>
    </row>
    <row r="232" spans="3:9" ht="15.75">
      <c r="C232" s="17"/>
      <c r="D232" s="16"/>
      <c r="E232" s="17"/>
      <c r="F232" s="17"/>
      <c r="G232" s="16"/>
      <c r="H232" s="16"/>
      <c r="I232" s="16"/>
    </row>
    <row r="233" spans="3:9" ht="15.75">
      <c r="C233" s="17"/>
      <c r="D233" s="16"/>
      <c r="E233" s="17"/>
      <c r="F233" s="17"/>
      <c r="G233" s="16"/>
      <c r="H233" s="16"/>
      <c r="I233" s="16"/>
    </row>
    <row r="234" spans="3:9" ht="15.75">
      <c r="C234" s="17"/>
      <c r="D234" s="16"/>
      <c r="E234" s="17"/>
      <c r="F234" s="17"/>
      <c r="G234" s="16"/>
      <c r="H234" s="16"/>
      <c r="I234" s="16"/>
    </row>
    <row r="235" spans="3:9" ht="15.75">
      <c r="C235" s="17"/>
      <c r="D235" s="16"/>
      <c r="E235" s="17"/>
      <c r="F235" s="17"/>
      <c r="G235" s="16"/>
      <c r="H235" s="16"/>
      <c r="I235" s="16"/>
    </row>
    <row r="236" spans="3:9" ht="15.75">
      <c r="C236" s="17"/>
      <c r="D236" s="16"/>
      <c r="E236" s="17"/>
      <c r="F236" s="17"/>
      <c r="G236" s="16"/>
      <c r="H236" s="16"/>
      <c r="I236" s="16"/>
    </row>
    <row r="237" spans="3:9" ht="15.75">
      <c r="C237" s="17"/>
      <c r="D237" s="16"/>
      <c r="E237" s="17"/>
      <c r="F237" s="17"/>
      <c r="G237" s="16"/>
      <c r="H237" s="16"/>
      <c r="I237" s="16"/>
    </row>
    <row r="238" spans="3:9" ht="15.75">
      <c r="C238" s="17"/>
      <c r="D238" s="16"/>
      <c r="E238" s="17"/>
      <c r="F238" s="17"/>
      <c r="G238" s="16"/>
      <c r="H238" s="16"/>
      <c r="I238" s="16"/>
    </row>
    <row r="239" spans="3:9" ht="15.75">
      <c r="C239" s="17"/>
      <c r="D239" s="16"/>
      <c r="E239" s="17"/>
      <c r="F239" s="17"/>
      <c r="G239" s="16"/>
      <c r="H239" s="16"/>
      <c r="I239" s="16"/>
    </row>
    <row r="240" spans="3:9" ht="15.75">
      <c r="C240" s="17"/>
      <c r="D240" s="16"/>
      <c r="E240" s="17"/>
      <c r="F240" s="17"/>
      <c r="G240" s="16"/>
      <c r="H240" s="16"/>
      <c r="I240" s="16"/>
    </row>
    <row r="241" spans="3:9" ht="15.75">
      <c r="C241" s="17"/>
      <c r="D241" s="16"/>
      <c r="E241" s="17"/>
      <c r="F241" s="17"/>
      <c r="G241" s="16"/>
      <c r="H241" s="16"/>
      <c r="I241" s="16"/>
    </row>
    <row r="242" spans="3:9" ht="15.75">
      <c r="C242" s="17"/>
      <c r="D242" s="16"/>
      <c r="E242" s="17"/>
      <c r="F242" s="17"/>
      <c r="G242" s="16"/>
      <c r="H242" s="16"/>
      <c r="I242" s="16"/>
    </row>
    <row r="243" spans="3:9" ht="15.75">
      <c r="C243" s="17"/>
      <c r="D243" s="16"/>
      <c r="E243" s="17"/>
      <c r="F243" s="17"/>
      <c r="G243" s="16"/>
      <c r="H243" s="16"/>
      <c r="I243" s="16"/>
    </row>
    <row r="244" spans="3:9" ht="15.75">
      <c r="C244" s="17"/>
      <c r="D244" s="16"/>
      <c r="E244" s="17"/>
      <c r="F244" s="17"/>
      <c r="G244" s="16"/>
      <c r="H244" s="16"/>
      <c r="I244" s="16"/>
    </row>
    <row r="245" spans="3:9" ht="15.75">
      <c r="C245" s="17"/>
      <c r="D245" s="16"/>
      <c r="E245" s="17"/>
      <c r="F245" s="17"/>
      <c r="G245" s="16"/>
      <c r="H245" s="16"/>
      <c r="I245" s="16"/>
    </row>
    <row r="246" spans="3:9" ht="15.75">
      <c r="C246" s="17"/>
      <c r="D246" s="16"/>
      <c r="E246" s="17"/>
      <c r="F246" s="17"/>
      <c r="G246" s="16"/>
      <c r="H246" s="16"/>
      <c r="I246" s="16"/>
    </row>
    <row r="247" spans="3:9" ht="15.75">
      <c r="C247" s="17"/>
      <c r="D247" s="16"/>
      <c r="E247" s="17"/>
      <c r="F247" s="17"/>
      <c r="G247" s="16"/>
      <c r="H247" s="16"/>
      <c r="I247" s="16"/>
    </row>
    <row r="248" spans="3:9" ht="15.75">
      <c r="C248" s="17"/>
      <c r="D248" s="16"/>
      <c r="E248" s="17"/>
      <c r="F248" s="17"/>
      <c r="G248" s="16"/>
      <c r="H248" s="16"/>
      <c r="I248" s="16"/>
    </row>
    <row r="249" spans="3:9" ht="15.75">
      <c r="C249" s="17"/>
      <c r="D249" s="16"/>
      <c r="E249" s="17"/>
      <c r="F249" s="17"/>
      <c r="G249" s="16"/>
      <c r="H249" s="16"/>
      <c r="I249" s="16"/>
    </row>
    <row r="250" spans="3:9" ht="15.75">
      <c r="C250" s="17"/>
      <c r="D250" s="16"/>
      <c r="E250" s="17"/>
      <c r="F250" s="17"/>
      <c r="G250" s="16"/>
      <c r="H250" s="16"/>
      <c r="I250" s="16"/>
    </row>
    <row r="251" spans="3:9" ht="15.75">
      <c r="C251" s="17"/>
      <c r="D251" s="16"/>
      <c r="E251" s="17"/>
      <c r="F251" s="17"/>
      <c r="G251" s="16"/>
      <c r="H251" s="16"/>
      <c r="I251" s="16"/>
    </row>
    <row r="252" spans="3:9" ht="15.75">
      <c r="C252" s="17"/>
      <c r="D252" s="16"/>
      <c r="E252" s="17"/>
      <c r="F252" s="17"/>
      <c r="G252" s="16"/>
      <c r="H252" s="16"/>
      <c r="I252" s="16"/>
    </row>
    <row r="253" spans="3:9" ht="15.75">
      <c r="C253" s="17"/>
      <c r="D253" s="16"/>
      <c r="E253" s="17"/>
      <c r="F253" s="17"/>
      <c r="G253" s="16"/>
      <c r="H253" s="16"/>
      <c r="I253" s="16"/>
    </row>
    <row r="254" spans="3:9" ht="15.75">
      <c r="C254" s="17"/>
      <c r="D254" s="16"/>
      <c r="E254" s="17"/>
      <c r="F254" s="17"/>
      <c r="G254" s="16"/>
      <c r="H254" s="16"/>
      <c r="I254" s="16"/>
    </row>
    <row r="255" spans="3:9" ht="15.75">
      <c r="C255" s="17"/>
      <c r="D255" s="16"/>
      <c r="E255" s="17"/>
      <c r="F255" s="17"/>
      <c r="G255" s="16"/>
      <c r="H255" s="16"/>
      <c r="I255" s="16"/>
    </row>
    <row r="256" spans="3:9" ht="15.75">
      <c r="C256" s="17"/>
      <c r="D256" s="16"/>
      <c r="E256" s="17"/>
      <c r="F256" s="17"/>
      <c r="G256" s="16"/>
      <c r="H256" s="16"/>
      <c r="I256" s="16"/>
    </row>
    <row r="257" spans="3:9" ht="15.75">
      <c r="C257" s="17"/>
      <c r="D257" s="16"/>
      <c r="E257" s="17"/>
      <c r="F257" s="17"/>
      <c r="G257" s="16"/>
      <c r="H257" s="16"/>
      <c r="I257" s="16"/>
    </row>
    <row r="258" spans="3:9" ht="15.75">
      <c r="C258" s="17"/>
      <c r="D258" s="16"/>
      <c r="E258" s="17"/>
      <c r="F258" s="17"/>
      <c r="G258" s="16"/>
      <c r="H258" s="16"/>
      <c r="I258" s="16"/>
    </row>
    <row r="259" spans="3:9" ht="15.75">
      <c r="C259" s="17"/>
      <c r="D259" s="16"/>
      <c r="E259" s="17"/>
      <c r="F259" s="17"/>
      <c r="G259" s="16"/>
      <c r="H259" s="16"/>
      <c r="I259" s="16"/>
    </row>
    <row r="260" spans="3:9" ht="15.75">
      <c r="C260" s="17"/>
      <c r="D260" s="16"/>
      <c r="E260" s="17"/>
      <c r="F260" s="17"/>
      <c r="G260" s="16"/>
      <c r="H260" s="16"/>
      <c r="I260" s="16"/>
    </row>
    <row r="261" spans="3:9" ht="15.75">
      <c r="C261" s="17"/>
      <c r="D261" s="16"/>
      <c r="E261" s="17"/>
      <c r="F261" s="17"/>
      <c r="G261" s="16"/>
      <c r="H261" s="16"/>
      <c r="I261" s="16"/>
    </row>
    <row r="262" spans="3:9" ht="15.75">
      <c r="C262" s="17"/>
      <c r="D262" s="16"/>
      <c r="E262" s="17"/>
      <c r="F262" s="17"/>
      <c r="G262" s="16"/>
      <c r="H262" s="16"/>
      <c r="I262" s="16"/>
    </row>
    <row r="263" spans="3:9" ht="15.75">
      <c r="C263" s="17"/>
      <c r="D263" s="16"/>
      <c r="E263" s="17"/>
      <c r="F263" s="17"/>
      <c r="G263" s="16"/>
      <c r="H263" s="16"/>
      <c r="I263" s="16"/>
    </row>
    <row r="264" spans="3:9" ht="15.75">
      <c r="C264" s="17"/>
      <c r="D264" s="16"/>
      <c r="E264" s="17"/>
      <c r="F264" s="17"/>
      <c r="G264" s="16"/>
      <c r="H264" s="16"/>
      <c r="I264" s="16"/>
    </row>
    <row r="265" spans="3:9" ht="15.75">
      <c r="C265" s="17"/>
      <c r="D265" s="16"/>
      <c r="E265" s="17"/>
      <c r="F265" s="17"/>
      <c r="G265" s="16"/>
      <c r="H265" s="16"/>
      <c r="I265" s="16"/>
    </row>
    <row r="266" spans="3:9" ht="15.75">
      <c r="C266" s="17"/>
      <c r="D266" s="16"/>
      <c r="E266" s="17"/>
      <c r="F266" s="17"/>
      <c r="G266" s="16"/>
      <c r="H266" s="16"/>
      <c r="I266" s="16"/>
    </row>
    <row r="267" spans="3:9" ht="15.75">
      <c r="C267" s="17"/>
      <c r="D267" s="16"/>
      <c r="E267" s="17"/>
      <c r="F267" s="17"/>
      <c r="G267" s="16"/>
      <c r="H267" s="16"/>
      <c r="I267" s="16"/>
    </row>
    <row r="268" spans="3:9" ht="15.75">
      <c r="C268" s="17"/>
      <c r="D268" s="16"/>
      <c r="E268" s="17"/>
      <c r="F268" s="17"/>
      <c r="G268" s="16"/>
      <c r="H268" s="16"/>
      <c r="I268" s="16"/>
    </row>
    <row r="269" spans="3:9" ht="15.75">
      <c r="C269" s="17"/>
      <c r="D269" s="16"/>
      <c r="E269" s="17"/>
      <c r="F269" s="17"/>
      <c r="G269" s="16"/>
      <c r="H269" s="16"/>
      <c r="I269" s="16"/>
    </row>
    <row r="270" spans="3:9" ht="15.75">
      <c r="C270" s="17"/>
      <c r="D270" s="16"/>
      <c r="E270" s="17"/>
      <c r="F270" s="17"/>
      <c r="G270" s="16"/>
      <c r="H270" s="16"/>
      <c r="I270" s="16"/>
    </row>
    <row r="271" spans="3:9" ht="15.75">
      <c r="C271" s="17"/>
      <c r="D271" s="16"/>
      <c r="E271" s="17"/>
      <c r="F271" s="17"/>
      <c r="G271" s="16"/>
      <c r="H271" s="16"/>
      <c r="I271" s="16"/>
    </row>
    <row r="272" spans="3:9" ht="15.75">
      <c r="C272" s="17"/>
      <c r="D272" s="16"/>
      <c r="E272" s="17"/>
      <c r="F272" s="17"/>
      <c r="G272" s="16"/>
      <c r="H272" s="16"/>
      <c r="I272" s="16"/>
    </row>
    <row r="273" spans="3:9" ht="15.75">
      <c r="C273" s="17"/>
      <c r="D273" s="16"/>
      <c r="E273" s="17"/>
      <c r="F273" s="17"/>
      <c r="G273" s="16"/>
      <c r="H273" s="16"/>
      <c r="I273" s="16"/>
    </row>
    <row r="274" spans="3:9" ht="15.75">
      <c r="C274" s="17"/>
      <c r="D274" s="16"/>
      <c r="E274" s="17"/>
      <c r="F274" s="17"/>
      <c r="G274" s="16"/>
      <c r="H274" s="16"/>
      <c r="I274" s="16"/>
    </row>
    <row r="275" spans="3:9" ht="15.75">
      <c r="C275" s="17"/>
      <c r="D275" s="16"/>
      <c r="E275" s="17"/>
      <c r="F275" s="17"/>
      <c r="G275" s="16"/>
      <c r="H275" s="16"/>
      <c r="I275" s="16"/>
    </row>
    <row r="276" spans="3:9" ht="15.75">
      <c r="C276" s="17"/>
      <c r="D276" s="16"/>
      <c r="E276" s="17"/>
      <c r="F276" s="17"/>
      <c r="G276" s="16"/>
      <c r="H276" s="16"/>
      <c r="I276" s="16"/>
    </row>
    <row r="277" spans="3:9" ht="15.75">
      <c r="C277" s="17"/>
      <c r="D277" s="16"/>
      <c r="E277" s="17"/>
      <c r="F277" s="17"/>
      <c r="G277" s="16"/>
      <c r="H277" s="16"/>
      <c r="I277" s="16"/>
    </row>
    <row r="278" spans="3:9" ht="15.75">
      <c r="C278" s="17"/>
      <c r="D278" s="16"/>
      <c r="E278" s="17"/>
      <c r="F278" s="17"/>
      <c r="G278" s="16"/>
      <c r="H278" s="16"/>
      <c r="I278" s="16"/>
    </row>
    <row r="279" spans="3:9" ht="15.75">
      <c r="C279" s="17"/>
      <c r="D279" s="16"/>
      <c r="E279" s="17"/>
      <c r="F279" s="17"/>
      <c r="G279" s="16"/>
      <c r="H279" s="16"/>
      <c r="I279" s="16"/>
    </row>
    <row r="280" spans="3:9" ht="15.75">
      <c r="C280" s="17"/>
      <c r="D280" s="16"/>
      <c r="E280" s="17"/>
      <c r="F280" s="17"/>
      <c r="G280" s="16"/>
      <c r="H280" s="16"/>
      <c r="I280" s="16"/>
    </row>
    <row r="281" spans="3:9" ht="15.75">
      <c r="C281" s="17"/>
      <c r="D281" s="16"/>
      <c r="E281" s="17"/>
      <c r="F281" s="17"/>
      <c r="G281" s="16"/>
      <c r="H281" s="16"/>
      <c r="I281" s="16"/>
    </row>
    <row r="282" spans="3:9" ht="15.75">
      <c r="C282" s="17"/>
      <c r="D282" s="16"/>
      <c r="E282" s="17"/>
      <c r="F282" s="17"/>
      <c r="G282" s="16"/>
      <c r="H282" s="16"/>
      <c r="I282" s="16"/>
    </row>
    <row r="283" spans="3:9" ht="15.75">
      <c r="C283" s="17"/>
      <c r="D283" s="16"/>
      <c r="E283" s="17"/>
      <c r="F283" s="17"/>
      <c r="G283" s="16"/>
      <c r="H283" s="16"/>
      <c r="I283" s="16"/>
    </row>
    <row r="284" spans="3:9" ht="15.75">
      <c r="C284" s="17"/>
      <c r="D284" s="16"/>
      <c r="E284" s="17"/>
      <c r="F284" s="17"/>
      <c r="G284" s="16"/>
      <c r="H284" s="16"/>
      <c r="I284" s="16"/>
    </row>
    <row r="285" spans="3:9" ht="15.75">
      <c r="C285" s="17"/>
      <c r="D285" s="16"/>
      <c r="E285" s="17"/>
      <c r="F285" s="17"/>
      <c r="G285" s="16"/>
      <c r="H285" s="16"/>
      <c r="I285" s="16"/>
    </row>
    <row r="286" spans="3:9" ht="15.75">
      <c r="C286" s="17"/>
      <c r="D286" s="16"/>
      <c r="E286" s="17"/>
      <c r="F286" s="17"/>
      <c r="G286" s="16"/>
      <c r="H286" s="16"/>
      <c r="I286" s="16"/>
    </row>
    <row r="287" spans="3:9" ht="15.75">
      <c r="C287" s="17"/>
      <c r="D287" s="16"/>
      <c r="E287" s="17"/>
      <c r="F287" s="17"/>
      <c r="G287" s="16"/>
      <c r="H287" s="16"/>
      <c r="I287" s="16"/>
    </row>
    <row r="288" spans="3:9" ht="15.75">
      <c r="C288" s="17"/>
      <c r="D288" s="16"/>
      <c r="E288" s="17"/>
      <c r="F288" s="17"/>
      <c r="G288" s="16"/>
      <c r="H288" s="16"/>
      <c r="I288" s="16"/>
    </row>
    <row r="289" spans="3:9" ht="15.75">
      <c r="C289" s="17"/>
      <c r="D289" s="16"/>
      <c r="E289" s="17"/>
      <c r="F289" s="17"/>
      <c r="G289" s="16"/>
      <c r="H289" s="16"/>
      <c r="I289" s="16"/>
    </row>
    <row r="290" spans="3:9" ht="15.75">
      <c r="C290" s="17"/>
      <c r="D290" s="16"/>
      <c r="E290" s="17"/>
      <c r="F290" s="17"/>
      <c r="G290" s="16"/>
      <c r="H290" s="16"/>
      <c r="I290" s="16"/>
    </row>
    <row r="291" spans="3:9" ht="15.75">
      <c r="C291" s="17"/>
      <c r="D291" s="16"/>
      <c r="E291" s="17"/>
      <c r="F291" s="17"/>
      <c r="G291" s="16"/>
      <c r="H291" s="16"/>
      <c r="I291" s="16"/>
    </row>
    <row r="292" spans="3:9" ht="15.75">
      <c r="C292" s="17"/>
      <c r="D292" s="16"/>
      <c r="E292" s="17"/>
      <c r="F292" s="17"/>
      <c r="G292" s="16"/>
      <c r="H292" s="16"/>
      <c r="I292" s="16"/>
    </row>
    <row r="293" spans="3:9" ht="15.75">
      <c r="C293" s="17"/>
      <c r="D293" s="16"/>
      <c r="E293" s="17"/>
      <c r="F293" s="17"/>
      <c r="G293" s="16"/>
      <c r="H293" s="16"/>
      <c r="I293" s="16"/>
    </row>
    <row r="294" spans="3:9" ht="15.75">
      <c r="C294" s="17"/>
      <c r="D294" s="16"/>
      <c r="E294" s="17"/>
      <c r="F294" s="17"/>
      <c r="G294" s="16"/>
      <c r="H294" s="16"/>
      <c r="I294" s="16"/>
    </row>
    <row r="295" spans="3:9" ht="15.75">
      <c r="C295" s="17"/>
      <c r="D295" s="16"/>
      <c r="E295" s="17"/>
      <c r="F295" s="17"/>
      <c r="G295" s="16"/>
      <c r="H295" s="16"/>
      <c r="I295" s="16"/>
    </row>
    <row r="296" spans="3:9" ht="15.75">
      <c r="C296" s="17"/>
      <c r="D296" s="16"/>
      <c r="E296" s="17"/>
      <c r="F296" s="17"/>
      <c r="G296" s="16"/>
      <c r="H296" s="16"/>
      <c r="I296" s="16"/>
    </row>
    <row r="297" spans="3:9" ht="15.75">
      <c r="C297" s="17"/>
      <c r="D297" s="16"/>
      <c r="E297" s="17"/>
      <c r="F297" s="17"/>
      <c r="G297" s="16"/>
      <c r="H297" s="16"/>
      <c r="I297" s="16"/>
    </row>
    <row r="298" spans="3:9" ht="15.75">
      <c r="C298" s="17"/>
      <c r="D298" s="16"/>
      <c r="E298" s="17"/>
      <c r="F298" s="17"/>
      <c r="G298" s="16"/>
      <c r="H298" s="16"/>
      <c r="I298" s="16"/>
    </row>
    <row r="299" spans="3:9" ht="15.75">
      <c r="C299" s="17"/>
      <c r="D299" s="16"/>
      <c r="E299" s="17"/>
      <c r="F299" s="17"/>
      <c r="G299" s="16"/>
      <c r="H299" s="16"/>
      <c r="I299" s="16"/>
    </row>
    <row r="300" spans="3:9" ht="15.75">
      <c r="C300" s="17"/>
      <c r="D300" s="16"/>
      <c r="E300" s="17"/>
      <c r="F300" s="17"/>
      <c r="G300" s="16"/>
      <c r="H300" s="16"/>
      <c r="I300" s="16"/>
    </row>
    <row r="301" spans="3:9" ht="15.75">
      <c r="C301" s="17"/>
      <c r="D301" s="16"/>
      <c r="E301" s="17"/>
      <c r="F301" s="17"/>
      <c r="G301" s="16"/>
      <c r="H301" s="16"/>
      <c r="I301" s="16"/>
    </row>
    <row r="302" spans="3:9" ht="15.75">
      <c r="C302" s="17"/>
      <c r="D302" s="16"/>
      <c r="E302" s="17"/>
      <c r="F302" s="17"/>
      <c r="G302" s="16"/>
      <c r="H302" s="16"/>
      <c r="I302" s="16"/>
    </row>
    <row r="303" spans="3:9" ht="15.75">
      <c r="C303" s="17"/>
      <c r="D303" s="16"/>
      <c r="E303" s="17"/>
      <c r="F303" s="17"/>
      <c r="G303" s="16"/>
      <c r="H303" s="16"/>
      <c r="I303" s="16"/>
    </row>
    <row r="304" spans="3:9" ht="15.75">
      <c r="C304" s="17"/>
      <c r="D304" s="16"/>
      <c r="E304" s="17"/>
      <c r="F304" s="17"/>
      <c r="G304" s="16"/>
      <c r="H304" s="16"/>
      <c r="I304" s="16"/>
    </row>
    <row r="305" spans="3:9" ht="15.75">
      <c r="C305" s="17"/>
      <c r="D305" s="16"/>
      <c r="E305" s="17"/>
      <c r="F305" s="17"/>
      <c r="G305" s="16"/>
      <c r="H305" s="16"/>
      <c r="I305" s="16"/>
    </row>
    <row r="306" spans="3:9" ht="15.75">
      <c r="C306" s="17"/>
      <c r="D306" s="16"/>
      <c r="E306" s="17"/>
      <c r="F306" s="17"/>
      <c r="G306" s="16"/>
      <c r="H306" s="16"/>
      <c r="I306" s="16"/>
    </row>
    <row r="307" spans="3:9" ht="15.75">
      <c r="C307" s="17"/>
      <c r="D307" s="16"/>
      <c r="E307" s="17"/>
      <c r="F307" s="17"/>
      <c r="G307" s="16"/>
      <c r="H307" s="16"/>
      <c r="I307" s="16"/>
    </row>
    <row r="308" spans="3:9" ht="15.75">
      <c r="C308" s="17"/>
      <c r="D308" s="16"/>
      <c r="E308" s="17"/>
      <c r="F308" s="17"/>
      <c r="G308" s="16"/>
      <c r="H308" s="16"/>
      <c r="I308" s="16"/>
    </row>
    <row r="309" spans="3:9" ht="15.75">
      <c r="C309" s="17"/>
      <c r="D309" s="16"/>
      <c r="E309" s="17"/>
      <c r="F309" s="17"/>
      <c r="G309" s="16"/>
      <c r="H309" s="16"/>
      <c r="I309" s="16"/>
    </row>
    <row r="310" spans="3:9" ht="15.75">
      <c r="C310" s="17"/>
      <c r="D310" s="16"/>
      <c r="E310" s="17"/>
      <c r="F310" s="17"/>
      <c r="G310" s="16"/>
      <c r="H310" s="16"/>
      <c r="I310" s="16"/>
    </row>
    <row r="311" spans="3:9" ht="15.75">
      <c r="C311" s="17"/>
      <c r="D311" s="16"/>
      <c r="E311" s="17"/>
      <c r="F311" s="17"/>
      <c r="G311" s="16"/>
      <c r="H311" s="16"/>
      <c r="I311" s="16"/>
    </row>
    <row r="312" spans="3:9" ht="15.75">
      <c r="C312" s="17"/>
      <c r="D312" s="16"/>
      <c r="E312" s="17"/>
      <c r="F312" s="17"/>
      <c r="G312" s="16"/>
      <c r="H312" s="16"/>
      <c r="I312" s="16"/>
    </row>
    <row r="313" spans="3:9" ht="15.75">
      <c r="C313" s="17"/>
      <c r="D313" s="16"/>
      <c r="E313" s="17"/>
      <c r="F313" s="17"/>
      <c r="G313" s="16"/>
      <c r="H313" s="16"/>
      <c r="I313" s="16"/>
    </row>
    <row r="314" spans="3:9" ht="15.75">
      <c r="C314" s="17"/>
      <c r="D314" s="16"/>
      <c r="E314" s="17"/>
      <c r="F314" s="17"/>
      <c r="G314" s="16"/>
      <c r="H314" s="16"/>
      <c r="I314" s="16"/>
    </row>
    <row r="315" spans="3:9" ht="15.75">
      <c r="C315" s="17"/>
      <c r="D315" s="16"/>
      <c r="E315" s="17"/>
      <c r="F315" s="17"/>
      <c r="G315" s="16"/>
      <c r="H315" s="16"/>
      <c r="I315" s="16"/>
    </row>
    <row r="316" spans="3:9" ht="15.75">
      <c r="C316" s="17"/>
      <c r="D316" s="16"/>
      <c r="E316" s="17"/>
      <c r="F316" s="17"/>
      <c r="G316" s="16"/>
      <c r="H316" s="16"/>
      <c r="I316" s="16"/>
    </row>
    <row r="317" spans="3:9" ht="15.75">
      <c r="C317" s="17"/>
      <c r="D317" s="16"/>
      <c r="E317" s="17"/>
      <c r="F317" s="17"/>
      <c r="G317" s="16"/>
      <c r="H317" s="16"/>
      <c r="I317" s="16"/>
    </row>
    <row r="318" spans="3:9" ht="15.75">
      <c r="C318" s="17"/>
      <c r="D318" s="16"/>
      <c r="E318" s="17"/>
      <c r="F318" s="17"/>
      <c r="G318" s="16"/>
      <c r="H318" s="16"/>
      <c r="I318" s="16"/>
    </row>
    <row r="319" spans="3:9" ht="15.75">
      <c r="C319" s="17"/>
      <c r="D319" s="16"/>
      <c r="E319" s="17"/>
      <c r="F319" s="17"/>
      <c r="G319" s="16"/>
      <c r="H319" s="16"/>
      <c r="I319" s="16"/>
    </row>
    <row r="320" spans="3:9" ht="15.75">
      <c r="C320" s="17"/>
      <c r="D320" s="16"/>
      <c r="E320" s="17"/>
      <c r="F320" s="17"/>
      <c r="G320" s="16"/>
      <c r="H320" s="16"/>
      <c r="I320" s="16"/>
    </row>
    <row r="321" spans="3:9" ht="15.75">
      <c r="C321" s="17"/>
      <c r="D321" s="16"/>
      <c r="E321" s="17"/>
      <c r="F321" s="17"/>
      <c r="G321" s="16"/>
      <c r="H321" s="16"/>
      <c r="I321" s="16"/>
    </row>
    <row r="322" spans="3:9" ht="15.75">
      <c r="C322" s="17"/>
      <c r="D322" s="16"/>
      <c r="E322" s="17"/>
      <c r="F322" s="17"/>
      <c r="G322" s="16"/>
      <c r="H322" s="16"/>
      <c r="I322" s="16"/>
    </row>
    <row r="323" spans="3:9" ht="15.75">
      <c r="C323" s="17"/>
      <c r="D323" s="16"/>
      <c r="E323" s="17"/>
      <c r="F323" s="17"/>
      <c r="G323" s="16"/>
      <c r="H323" s="16"/>
      <c r="I323" s="16"/>
    </row>
    <row r="324" spans="3:9" ht="15.75">
      <c r="C324" s="17"/>
      <c r="D324" s="16"/>
      <c r="E324" s="17"/>
      <c r="F324" s="17"/>
      <c r="G324" s="16"/>
      <c r="H324" s="16"/>
      <c r="I324" s="16"/>
    </row>
    <row r="325" spans="3:9" ht="15.75">
      <c r="C325" s="17"/>
      <c r="D325" s="16"/>
      <c r="E325" s="17"/>
      <c r="F325" s="17"/>
      <c r="G325" s="16"/>
      <c r="H325" s="16"/>
      <c r="I325" s="16"/>
    </row>
    <row r="326" spans="3:9" ht="15.75">
      <c r="C326" s="17"/>
      <c r="D326" s="16"/>
      <c r="E326" s="17"/>
      <c r="F326" s="17"/>
      <c r="G326" s="16"/>
      <c r="H326" s="16"/>
      <c r="I326" s="16"/>
    </row>
    <row r="327" spans="3:9" ht="15.75">
      <c r="C327" s="17"/>
      <c r="D327" s="16"/>
      <c r="E327" s="17"/>
      <c r="F327" s="17"/>
      <c r="G327" s="16"/>
      <c r="H327" s="16"/>
      <c r="I327" s="16"/>
    </row>
    <row r="328" spans="3:9" ht="15.75">
      <c r="C328" s="17"/>
      <c r="D328" s="16"/>
      <c r="E328" s="17"/>
      <c r="F328" s="17"/>
      <c r="G328" s="16"/>
      <c r="H328" s="16"/>
      <c r="I328" s="16"/>
    </row>
    <row r="329" spans="3:9" ht="15.75">
      <c r="C329" s="17"/>
      <c r="D329" s="16"/>
      <c r="E329" s="17"/>
      <c r="F329" s="17"/>
      <c r="G329" s="16"/>
      <c r="H329" s="16"/>
      <c r="I329" s="16"/>
    </row>
    <row r="330" spans="3:9" ht="15.75">
      <c r="C330" s="17"/>
      <c r="D330" s="16"/>
      <c r="E330" s="17"/>
      <c r="F330" s="17"/>
      <c r="G330" s="16"/>
      <c r="H330" s="16"/>
      <c r="I330" s="16"/>
    </row>
    <row r="331" spans="3:9" ht="15.75">
      <c r="C331" s="17"/>
      <c r="D331" s="16"/>
      <c r="E331" s="17"/>
      <c r="F331" s="17"/>
      <c r="G331" s="16"/>
      <c r="H331" s="16"/>
      <c r="I331" s="16"/>
    </row>
    <row r="332" spans="3:9" ht="15.75">
      <c r="C332" s="17"/>
      <c r="D332" s="16"/>
      <c r="E332" s="17"/>
      <c r="F332" s="17"/>
      <c r="G332" s="16"/>
      <c r="H332" s="16"/>
      <c r="I332" s="16"/>
    </row>
    <row r="333" spans="3:9" ht="15.75">
      <c r="C333" s="17"/>
      <c r="D333" s="16"/>
      <c r="E333" s="17"/>
      <c r="F333" s="17"/>
      <c r="G333" s="16"/>
      <c r="H333" s="16"/>
      <c r="I333" s="16"/>
    </row>
    <row r="334" spans="3:9" ht="15.75">
      <c r="C334" s="17"/>
      <c r="D334" s="16"/>
      <c r="E334" s="17"/>
      <c r="F334" s="17"/>
      <c r="G334" s="16"/>
      <c r="H334" s="16"/>
      <c r="I334" s="16"/>
    </row>
    <row r="335" spans="3:9" ht="15.75">
      <c r="C335" s="17"/>
      <c r="D335" s="16"/>
      <c r="E335" s="17"/>
      <c r="F335" s="17"/>
      <c r="G335" s="16"/>
      <c r="H335" s="16"/>
      <c r="I335" s="16"/>
    </row>
    <row r="336" spans="3:9" ht="15.75">
      <c r="C336" s="17"/>
      <c r="D336" s="16"/>
      <c r="E336" s="17"/>
      <c r="F336" s="17"/>
      <c r="G336" s="16"/>
      <c r="H336" s="16"/>
      <c r="I336" s="16"/>
    </row>
    <row r="337" spans="3:9" ht="15.75">
      <c r="C337" s="17"/>
      <c r="D337" s="16"/>
      <c r="E337" s="17"/>
      <c r="F337" s="17"/>
      <c r="G337" s="16"/>
      <c r="H337" s="16"/>
      <c r="I337" s="16"/>
    </row>
    <row r="338" spans="3:9" ht="15.75">
      <c r="C338" s="17"/>
      <c r="D338" s="16"/>
      <c r="E338" s="17"/>
      <c r="F338" s="17"/>
      <c r="G338" s="16"/>
      <c r="H338" s="16"/>
      <c r="I338" s="16"/>
    </row>
    <row r="339" spans="3:9" ht="15.75">
      <c r="C339" s="17"/>
      <c r="D339" s="16"/>
      <c r="E339" s="17"/>
      <c r="F339" s="17"/>
      <c r="G339" s="16"/>
      <c r="H339" s="16"/>
      <c r="I339" s="16"/>
    </row>
    <row r="340" spans="3:9" ht="15.75">
      <c r="C340" s="17"/>
      <c r="D340" s="16"/>
      <c r="E340" s="17"/>
      <c r="F340" s="17"/>
      <c r="G340" s="16"/>
      <c r="H340" s="16"/>
      <c r="I340" s="16"/>
    </row>
    <row r="341" spans="3:9" ht="15.75">
      <c r="C341" s="17"/>
      <c r="D341" s="16"/>
      <c r="E341" s="17"/>
      <c r="F341" s="17"/>
      <c r="G341" s="16"/>
      <c r="H341" s="16"/>
      <c r="I341" s="16"/>
    </row>
    <row r="342" spans="3:9" ht="15.75">
      <c r="C342" s="17"/>
      <c r="D342" s="16"/>
      <c r="E342" s="17"/>
      <c r="F342" s="17"/>
      <c r="G342" s="16"/>
      <c r="H342" s="16"/>
      <c r="I342" s="16"/>
    </row>
    <row r="343" spans="3:9" ht="15.75">
      <c r="C343" s="17"/>
      <c r="D343" s="16"/>
      <c r="E343" s="17"/>
      <c r="F343" s="17"/>
      <c r="G343" s="16"/>
      <c r="H343" s="16"/>
      <c r="I343" s="16"/>
    </row>
    <row r="344" spans="3:9" ht="15.75">
      <c r="C344" s="17"/>
      <c r="D344" s="16"/>
      <c r="E344" s="17"/>
      <c r="F344" s="17"/>
      <c r="G344" s="16"/>
      <c r="H344" s="16"/>
      <c r="I344" s="16"/>
    </row>
    <row r="345" spans="3:9" ht="15.75">
      <c r="C345" s="17"/>
      <c r="D345" s="16"/>
      <c r="E345" s="17"/>
      <c r="F345" s="17"/>
      <c r="G345" s="16"/>
      <c r="H345" s="16"/>
      <c r="I345" s="16"/>
    </row>
    <row r="346" spans="3:9" ht="15.75">
      <c r="C346" s="17"/>
      <c r="D346" s="16"/>
      <c r="E346" s="17"/>
      <c r="F346" s="17"/>
      <c r="G346" s="16"/>
      <c r="H346" s="16"/>
      <c r="I346" s="16"/>
    </row>
    <row r="347" spans="3:9" ht="15.75">
      <c r="C347" s="17"/>
      <c r="D347" s="16"/>
      <c r="E347" s="17"/>
      <c r="F347" s="17"/>
      <c r="G347" s="16"/>
      <c r="H347" s="16"/>
      <c r="I347" s="16"/>
    </row>
    <row r="348" spans="3:9" ht="15.75">
      <c r="C348" s="17"/>
      <c r="D348" s="16"/>
      <c r="E348" s="17"/>
      <c r="F348" s="17"/>
      <c r="G348" s="16"/>
      <c r="H348" s="16"/>
      <c r="I348" s="16"/>
    </row>
    <row r="349" spans="3:9" ht="15.75">
      <c r="C349" s="17"/>
      <c r="D349" s="16"/>
      <c r="E349" s="17"/>
      <c r="F349" s="17"/>
      <c r="G349" s="16"/>
      <c r="H349" s="16"/>
      <c r="I349" s="16"/>
    </row>
    <row r="350" spans="3:9" ht="15.75">
      <c r="C350" s="17"/>
      <c r="D350" s="16"/>
      <c r="E350" s="17"/>
      <c r="F350" s="17"/>
      <c r="G350" s="16"/>
      <c r="H350" s="16"/>
      <c r="I350" s="16"/>
    </row>
    <row r="351" spans="3:9" ht="15.75">
      <c r="C351" s="17"/>
      <c r="D351" s="16"/>
      <c r="E351" s="17"/>
      <c r="F351" s="17"/>
      <c r="G351" s="16"/>
      <c r="H351" s="16"/>
      <c r="I351" s="16"/>
    </row>
    <row r="352" spans="3:9" ht="15.75">
      <c r="C352" s="17"/>
      <c r="D352" s="16"/>
      <c r="E352" s="17"/>
      <c r="F352" s="17"/>
      <c r="G352" s="16"/>
      <c r="H352" s="16"/>
      <c r="I352" s="16"/>
    </row>
    <row r="353" spans="3:9" ht="15.75">
      <c r="C353" s="17"/>
      <c r="D353" s="16"/>
      <c r="E353" s="17"/>
      <c r="F353" s="17"/>
      <c r="G353" s="16"/>
      <c r="H353" s="16"/>
      <c r="I353" s="16"/>
    </row>
    <row r="354" spans="3:9" ht="15.75">
      <c r="C354" s="17"/>
      <c r="D354" s="16"/>
      <c r="E354" s="17"/>
      <c r="F354" s="17"/>
      <c r="G354" s="16"/>
      <c r="H354" s="16"/>
      <c r="I354" s="16"/>
    </row>
    <row r="355" spans="3:9" ht="15.75">
      <c r="C355" s="17"/>
      <c r="D355" s="16"/>
      <c r="E355" s="17"/>
      <c r="F355" s="17"/>
      <c r="G355" s="16"/>
      <c r="H355" s="16"/>
      <c r="I355" s="16"/>
    </row>
    <row r="356" spans="3:9" ht="15.75">
      <c r="C356" s="17"/>
      <c r="D356" s="16"/>
      <c r="E356" s="17"/>
      <c r="F356" s="17"/>
      <c r="G356" s="16"/>
      <c r="H356" s="16"/>
      <c r="I356" s="16"/>
    </row>
    <row r="357" spans="3:9" ht="15.75">
      <c r="C357" s="17"/>
      <c r="D357" s="16"/>
      <c r="E357" s="17"/>
      <c r="F357" s="17"/>
      <c r="G357" s="16"/>
      <c r="H357" s="16"/>
      <c r="I357" s="16"/>
    </row>
    <row r="358" spans="3:9" ht="15.75">
      <c r="C358" s="17"/>
      <c r="D358" s="16"/>
      <c r="E358" s="17"/>
      <c r="F358" s="17"/>
      <c r="G358" s="16"/>
      <c r="H358" s="16"/>
      <c r="I358" s="16"/>
    </row>
    <row r="359" spans="3:9" ht="15.75">
      <c r="C359" s="17"/>
      <c r="D359" s="16"/>
      <c r="E359" s="17"/>
      <c r="F359" s="17"/>
      <c r="G359" s="16"/>
      <c r="H359" s="16"/>
      <c r="I359" s="16"/>
    </row>
    <row r="360" spans="3:9" ht="15.75">
      <c r="C360" s="17"/>
      <c r="D360" s="16"/>
      <c r="E360" s="17"/>
      <c r="F360" s="17"/>
      <c r="G360" s="16"/>
      <c r="H360" s="16"/>
      <c r="I360" s="16"/>
    </row>
    <row r="361" spans="3:9" ht="15.75">
      <c r="C361" s="17"/>
      <c r="D361" s="16"/>
      <c r="E361" s="17"/>
      <c r="F361" s="17"/>
      <c r="G361" s="16"/>
      <c r="H361" s="16"/>
      <c r="I361" s="16"/>
    </row>
    <row r="362" spans="3:9" ht="15.75">
      <c r="C362" s="17"/>
      <c r="D362" s="16"/>
      <c r="E362" s="17"/>
      <c r="F362" s="17"/>
      <c r="G362" s="16"/>
      <c r="H362" s="16"/>
      <c r="I362" s="16"/>
    </row>
    <row r="363" spans="3:9" ht="15.75">
      <c r="C363" s="17"/>
      <c r="D363" s="16"/>
      <c r="E363" s="17"/>
      <c r="F363" s="17"/>
      <c r="G363" s="16"/>
      <c r="H363" s="16"/>
      <c r="I363" s="16"/>
    </row>
    <row r="364" spans="3:9" ht="15.75">
      <c r="C364" s="17"/>
      <c r="D364" s="16"/>
      <c r="E364" s="17"/>
      <c r="F364" s="17"/>
      <c r="G364" s="16"/>
      <c r="H364" s="16"/>
      <c r="I364" s="16"/>
    </row>
    <row r="365" spans="3:9" ht="15.75">
      <c r="C365" s="17"/>
      <c r="D365" s="16"/>
      <c r="E365" s="17"/>
      <c r="F365" s="17"/>
      <c r="G365" s="16"/>
      <c r="H365" s="16"/>
      <c r="I365" s="16"/>
    </row>
    <row r="366" spans="3:9" ht="15.75">
      <c r="C366" s="17"/>
      <c r="D366" s="16"/>
      <c r="E366" s="17"/>
      <c r="F366" s="17"/>
      <c r="G366" s="16"/>
      <c r="H366" s="16"/>
      <c r="I366" s="16"/>
    </row>
    <row r="367" spans="3:9" ht="15.75">
      <c r="C367" s="17"/>
      <c r="D367" s="16"/>
      <c r="E367" s="17"/>
      <c r="F367" s="17"/>
      <c r="G367" s="16"/>
      <c r="H367" s="16"/>
      <c r="I367" s="16"/>
    </row>
    <row r="368" spans="3:9" ht="15.75">
      <c r="C368" s="17"/>
      <c r="D368" s="16"/>
      <c r="E368" s="17"/>
      <c r="F368" s="17"/>
      <c r="G368" s="16"/>
      <c r="H368" s="16"/>
      <c r="I368" s="16"/>
    </row>
    <row r="369" spans="3:9" ht="15.75">
      <c r="C369" s="17"/>
      <c r="D369" s="16"/>
      <c r="E369" s="17"/>
      <c r="F369" s="17"/>
      <c r="G369" s="16"/>
      <c r="H369" s="16"/>
      <c r="I369" s="16"/>
    </row>
    <row r="370" spans="3:9" ht="15.75">
      <c r="C370" s="17"/>
      <c r="D370" s="16"/>
      <c r="E370" s="17"/>
      <c r="F370" s="17"/>
      <c r="G370" s="16"/>
      <c r="H370" s="16"/>
      <c r="I370" s="16"/>
    </row>
    <row r="371" spans="3:9" ht="15.75">
      <c r="C371" s="17"/>
      <c r="D371" s="16"/>
      <c r="E371" s="17"/>
      <c r="F371" s="17"/>
      <c r="G371" s="16"/>
      <c r="H371" s="16"/>
      <c r="I371" s="16"/>
    </row>
    <row r="372" spans="3:9" ht="15.75">
      <c r="C372" s="17"/>
      <c r="D372" s="16"/>
      <c r="E372" s="17"/>
      <c r="F372" s="17"/>
      <c r="G372" s="16"/>
      <c r="H372" s="16"/>
      <c r="I372" s="16"/>
    </row>
    <row r="373" spans="3:9" ht="15.75">
      <c r="C373" s="17"/>
      <c r="D373" s="16"/>
      <c r="E373" s="17"/>
      <c r="F373" s="17"/>
      <c r="G373" s="16"/>
      <c r="H373" s="16"/>
      <c r="I373" s="16"/>
    </row>
    <row r="374" spans="3:9" ht="15.75">
      <c r="C374" s="17"/>
      <c r="D374" s="16"/>
      <c r="E374" s="17"/>
      <c r="F374" s="17"/>
      <c r="G374" s="16"/>
      <c r="H374" s="16"/>
      <c r="I374" s="16"/>
    </row>
    <row r="375" spans="3:9" ht="15.75">
      <c r="C375" s="17"/>
      <c r="D375" s="16"/>
      <c r="E375" s="17"/>
      <c r="F375" s="17"/>
      <c r="G375" s="16"/>
      <c r="H375" s="16"/>
      <c r="I375" s="16"/>
    </row>
    <row r="376" spans="3:9" ht="15.75">
      <c r="C376" s="17"/>
      <c r="D376" s="16"/>
      <c r="E376" s="17"/>
      <c r="F376" s="17"/>
      <c r="G376" s="16"/>
      <c r="H376" s="16"/>
      <c r="I376" s="16"/>
    </row>
    <row r="377" spans="3:9" ht="15.75">
      <c r="C377" s="17"/>
      <c r="D377" s="16"/>
      <c r="E377" s="17"/>
      <c r="F377" s="17"/>
      <c r="G377" s="16"/>
      <c r="H377" s="16"/>
      <c r="I377" s="16"/>
    </row>
    <row r="378" spans="3:9" ht="15.75">
      <c r="C378" s="17"/>
      <c r="D378" s="16"/>
      <c r="E378" s="17"/>
      <c r="F378" s="17"/>
      <c r="G378" s="16"/>
      <c r="H378" s="16"/>
      <c r="I378" s="16"/>
    </row>
    <row r="379" spans="3:9" ht="15.75">
      <c r="C379" s="17"/>
      <c r="D379" s="16"/>
      <c r="E379" s="17"/>
      <c r="F379" s="17"/>
      <c r="G379" s="16"/>
      <c r="H379" s="16"/>
      <c r="I379" s="16"/>
    </row>
    <row r="380" spans="3:9" ht="15.75">
      <c r="C380" s="17"/>
      <c r="D380" s="16"/>
      <c r="E380" s="17"/>
      <c r="F380" s="17"/>
      <c r="G380" s="16"/>
      <c r="H380" s="16"/>
      <c r="I380" s="16"/>
    </row>
    <row r="381" spans="3:9" ht="15.75">
      <c r="C381" s="17"/>
      <c r="D381" s="16"/>
      <c r="E381" s="17"/>
      <c r="F381" s="17"/>
      <c r="G381" s="16"/>
      <c r="H381" s="16"/>
      <c r="I381" s="16"/>
    </row>
    <row r="382" spans="3:9" ht="15.75">
      <c r="C382" s="17"/>
      <c r="D382" s="16"/>
      <c r="E382" s="17"/>
      <c r="F382" s="17"/>
      <c r="G382" s="16"/>
      <c r="H382" s="16"/>
      <c r="I382" s="16"/>
    </row>
    <row r="383" spans="3:9" ht="15.75">
      <c r="C383" s="17"/>
      <c r="D383" s="16"/>
      <c r="E383" s="17"/>
      <c r="F383" s="17"/>
      <c r="G383" s="16"/>
      <c r="H383" s="16"/>
      <c r="I383" s="16"/>
    </row>
    <row r="384" spans="3:9" ht="15.75">
      <c r="C384" s="17"/>
      <c r="D384" s="16"/>
      <c r="E384" s="17"/>
      <c r="F384" s="17"/>
      <c r="G384" s="16"/>
      <c r="H384" s="16"/>
      <c r="I384" s="16"/>
    </row>
    <row r="385" spans="3:9" ht="15.75">
      <c r="C385" s="17"/>
      <c r="D385" s="16"/>
      <c r="E385" s="17"/>
      <c r="F385" s="17"/>
      <c r="G385" s="16"/>
      <c r="H385" s="16"/>
      <c r="I385" s="16"/>
    </row>
    <row r="386" spans="3:9" ht="15.75">
      <c r="C386" s="17"/>
      <c r="D386" s="16"/>
      <c r="E386" s="17"/>
      <c r="F386" s="17"/>
      <c r="G386" s="16"/>
      <c r="H386" s="16"/>
      <c r="I386" s="16"/>
    </row>
    <row r="387" spans="3:9" ht="15.75">
      <c r="C387" s="17"/>
      <c r="D387" s="16"/>
      <c r="E387" s="17"/>
      <c r="F387" s="17"/>
      <c r="G387" s="16"/>
      <c r="H387" s="16"/>
      <c r="I387" s="16"/>
    </row>
    <row r="388" spans="3:9" ht="15.75">
      <c r="C388" s="17"/>
      <c r="D388" s="16"/>
      <c r="E388" s="17"/>
      <c r="F388" s="17"/>
      <c r="G388" s="16"/>
      <c r="H388" s="16"/>
      <c r="I388" s="16"/>
    </row>
    <row r="389" spans="3:9" ht="15.75">
      <c r="C389" s="17"/>
      <c r="D389" s="16"/>
      <c r="E389" s="17"/>
      <c r="F389" s="17"/>
      <c r="G389" s="16"/>
      <c r="H389" s="16"/>
      <c r="I389" s="16"/>
    </row>
    <row r="390" spans="3:9" ht="15.75">
      <c r="C390" s="17"/>
      <c r="D390" s="16"/>
      <c r="E390" s="17"/>
      <c r="F390" s="17"/>
      <c r="G390" s="16"/>
      <c r="H390" s="16"/>
      <c r="I390" s="16"/>
    </row>
    <row r="391" spans="3:9" ht="15.75">
      <c r="C391" s="17"/>
      <c r="D391" s="16"/>
      <c r="E391" s="17"/>
      <c r="F391" s="17"/>
      <c r="G391" s="16"/>
      <c r="H391" s="16"/>
      <c r="I391" s="16"/>
    </row>
    <row r="392" spans="3:9" ht="15.75">
      <c r="C392" s="17"/>
      <c r="D392" s="16"/>
      <c r="E392" s="17"/>
      <c r="F392" s="17"/>
      <c r="G392" s="16"/>
      <c r="H392" s="16"/>
      <c r="I392" s="16"/>
    </row>
    <row r="393" spans="3:9" ht="15.75">
      <c r="C393" s="17"/>
      <c r="D393" s="16"/>
      <c r="E393" s="17"/>
      <c r="F393" s="17"/>
      <c r="G393" s="16"/>
      <c r="H393" s="16"/>
      <c r="I393" s="16"/>
    </row>
    <row r="394" spans="3:9" ht="15.75">
      <c r="C394" s="17"/>
      <c r="D394" s="16"/>
      <c r="E394" s="17"/>
      <c r="F394" s="17"/>
      <c r="G394" s="16"/>
      <c r="H394" s="16"/>
      <c r="I394" s="16"/>
    </row>
    <row r="395" spans="3:9" ht="15.75">
      <c r="C395" s="17"/>
      <c r="D395" s="16"/>
      <c r="E395" s="17"/>
      <c r="F395" s="17"/>
      <c r="G395" s="16"/>
      <c r="H395" s="16"/>
      <c r="I395" s="16"/>
    </row>
    <row r="396" spans="3:9" ht="15.75">
      <c r="C396" s="17"/>
      <c r="D396" s="16"/>
      <c r="E396" s="17"/>
      <c r="F396" s="17"/>
      <c r="G396" s="16"/>
      <c r="H396" s="16"/>
      <c r="I396" s="16"/>
    </row>
    <row r="397" spans="3:9" ht="15.75">
      <c r="C397" s="17"/>
      <c r="D397" s="16"/>
      <c r="E397" s="17"/>
      <c r="F397" s="17"/>
      <c r="G397" s="16"/>
      <c r="H397" s="16"/>
      <c r="I397" s="16"/>
    </row>
    <row r="398" spans="3:9" ht="15.75">
      <c r="C398" s="17"/>
      <c r="D398" s="16"/>
      <c r="E398" s="17"/>
      <c r="F398" s="17"/>
      <c r="G398" s="16"/>
      <c r="H398" s="16"/>
      <c r="I398" s="16"/>
    </row>
    <row r="399" spans="3:9" ht="15.75">
      <c r="C399" s="17"/>
      <c r="D399" s="16"/>
      <c r="E399" s="17"/>
      <c r="F399" s="17"/>
      <c r="G399" s="16"/>
      <c r="H399" s="16"/>
      <c r="I399" s="16"/>
    </row>
    <row r="400" spans="3:9" ht="15.75">
      <c r="C400" s="17"/>
      <c r="D400" s="16"/>
      <c r="E400" s="17"/>
      <c r="F400" s="17"/>
      <c r="G400" s="16"/>
      <c r="H400" s="16"/>
      <c r="I400" s="16"/>
    </row>
    <row r="401" spans="3:9" ht="15.75">
      <c r="C401" s="17"/>
      <c r="D401" s="16"/>
      <c r="E401" s="17"/>
      <c r="F401" s="17"/>
      <c r="G401" s="16"/>
      <c r="H401" s="16"/>
      <c r="I401" s="16"/>
    </row>
    <row r="402" spans="3:9" ht="15.75">
      <c r="C402" s="17"/>
      <c r="D402" s="16"/>
      <c r="E402" s="17"/>
      <c r="F402" s="17"/>
      <c r="G402" s="16"/>
      <c r="H402" s="16"/>
      <c r="I402" s="16"/>
    </row>
    <row r="403" spans="3:9" ht="15.75">
      <c r="C403" s="17"/>
      <c r="D403" s="16"/>
      <c r="E403" s="17"/>
      <c r="F403" s="17"/>
      <c r="G403" s="16"/>
      <c r="H403" s="16"/>
      <c r="I403" s="16"/>
    </row>
    <row r="404" spans="3:9" ht="15.75">
      <c r="C404" s="17"/>
      <c r="D404" s="16"/>
      <c r="E404" s="17"/>
      <c r="F404" s="17"/>
      <c r="G404" s="16"/>
      <c r="H404" s="16"/>
      <c r="I404" s="16"/>
    </row>
    <row r="405" spans="3:9" ht="15.75">
      <c r="C405" s="17"/>
      <c r="D405" s="16"/>
      <c r="E405" s="17"/>
      <c r="F405" s="17"/>
      <c r="G405" s="16"/>
      <c r="H405" s="16"/>
      <c r="I405" s="16"/>
    </row>
    <row r="406" spans="3:9" ht="15.75">
      <c r="C406" s="17"/>
      <c r="D406" s="16"/>
      <c r="E406" s="17"/>
      <c r="F406" s="17"/>
      <c r="G406" s="16"/>
      <c r="H406" s="16"/>
      <c r="I406" s="16"/>
    </row>
    <row r="407" spans="3:9" ht="15.75">
      <c r="C407" s="17"/>
      <c r="D407" s="16"/>
      <c r="E407" s="17"/>
      <c r="F407" s="17"/>
      <c r="G407" s="16"/>
      <c r="H407" s="16"/>
      <c r="I407" s="16"/>
    </row>
    <row r="408" spans="3:9" ht="15.75">
      <c r="C408" s="17"/>
      <c r="D408" s="16"/>
      <c r="E408" s="17"/>
      <c r="F408" s="17"/>
      <c r="G408" s="16"/>
      <c r="H408" s="16"/>
      <c r="I408" s="16"/>
    </row>
    <row r="409" spans="3:9" ht="15.75">
      <c r="C409" s="17"/>
      <c r="D409" s="16"/>
      <c r="E409" s="17"/>
      <c r="F409" s="17"/>
      <c r="G409" s="16"/>
      <c r="H409" s="16"/>
      <c r="I409" s="16"/>
    </row>
    <row r="410" spans="3:9" ht="15.75">
      <c r="C410" s="17"/>
      <c r="D410" s="16"/>
      <c r="E410" s="17"/>
      <c r="F410" s="17"/>
      <c r="G410" s="16"/>
      <c r="H410" s="16"/>
      <c r="I410" s="16"/>
    </row>
    <row r="411" spans="3:9" ht="15.75">
      <c r="C411" s="17"/>
      <c r="D411" s="16"/>
      <c r="E411" s="17"/>
      <c r="F411" s="17"/>
      <c r="G411" s="16"/>
      <c r="H411" s="16"/>
      <c r="I411" s="16"/>
    </row>
    <row r="412" spans="3:9" ht="15.75">
      <c r="C412" s="17"/>
      <c r="D412" s="16"/>
      <c r="E412" s="17"/>
      <c r="F412" s="17"/>
      <c r="G412" s="16"/>
      <c r="H412" s="16"/>
      <c r="I412" s="16"/>
    </row>
    <row r="413" spans="3:9" ht="15.75">
      <c r="C413" s="17"/>
      <c r="D413" s="16"/>
      <c r="E413" s="17"/>
      <c r="F413" s="17"/>
      <c r="G413" s="16"/>
      <c r="H413" s="16"/>
      <c r="I413" s="16"/>
    </row>
    <row r="414" spans="3:9" ht="15.75">
      <c r="C414" s="17"/>
      <c r="D414" s="16"/>
      <c r="E414" s="17"/>
      <c r="F414" s="17"/>
      <c r="G414" s="16"/>
      <c r="H414" s="16"/>
      <c r="I414" s="16"/>
    </row>
    <row r="415" spans="3:9" ht="15.75">
      <c r="C415" s="17"/>
      <c r="D415" s="16"/>
      <c r="E415" s="17"/>
      <c r="F415" s="17"/>
      <c r="G415" s="16"/>
      <c r="H415" s="16"/>
      <c r="I415" s="16"/>
    </row>
    <row r="416" spans="3:9" ht="15.75">
      <c r="C416" s="17"/>
      <c r="D416" s="16"/>
      <c r="E416" s="17"/>
      <c r="F416" s="17"/>
      <c r="G416" s="16"/>
      <c r="H416" s="16"/>
      <c r="I416" s="16"/>
    </row>
    <row r="417" spans="3:9" ht="15.75">
      <c r="C417" s="17"/>
      <c r="D417" s="16"/>
      <c r="E417" s="17"/>
      <c r="F417" s="17"/>
      <c r="G417" s="16"/>
      <c r="H417" s="16"/>
      <c r="I417" s="16"/>
    </row>
    <row r="418" spans="3:9" ht="15.75">
      <c r="C418" s="17"/>
      <c r="D418" s="16"/>
      <c r="E418" s="17"/>
      <c r="F418" s="17"/>
      <c r="G418" s="16"/>
      <c r="H418" s="16"/>
      <c r="I418" s="16"/>
    </row>
    <row r="419" spans="3:9" ht="15.75">
      <c r="C419" s="17"/>
      <c r="D419" s="16"/>
      <c r="E419" s="17"/>
      <c r="F419" s="17"/>
      <c r="G419" s="16"/>
      <c r="H419" s="16"/>
      <c r="I419" s="16"/>
    </row>
    <row r="420" spans="3:9" ht="15.75">
      <c r="C420" s="17"/>
      <c r="D420" s="16"/>
      <c r="E420" s="17"/>
      <c r="F420" s="17"/>
      <c r="G420" s="16"/>
      <c r="H420" s="16"/>
      <c r="I420" s="16"/>
    </row>
    <row r="421" spans="3:9" ht="15.75">
      <c r="C421" s="17"/>
      <c r="D421" s="16"/>
      <c r="E421" s="17"/>
      <c r="F421" s="17"/>
      <c r="G421" s="16"/>
      <c r="H421" s="16"/>
      <c r="I421" s="16"/>
    </row>
    <row r="422" spans="3:9" ht="15.75">
      <c r="C422" s="17"/>
      <c r="D422" s="16"/>
      <c r="E422" s="17"/>
      <c r="F422" s="17"/>
      <c r="G422" s="16"/>
      <c r="H422" s="16"/>
      <c r="I422" s="16"/>
    </row>
    <row r="423" spans="3:9" ht="15.75">
      <c r="C423" s="17"/>
      <c r="D423" s="16"/>
      <c r="E423" s="17"/>
      <c r="F423" s="17"/>
      <c r="G423" s="16"/>
      <c r="H423" s="16"/>
      <c r="I423" s="16"/>
    </row>
    <row r="424" spans="3:9" ht="15.75">
      <c r="C424" s="17"/>
      <c r="D424" s="16"/>
      <c r="E424" s="17"/>
      <c r="F424" s="17"/>
      <c r="G424" s="16"/>
      <c r="H424" s="16"/>
      <c r="I424" s="16"/>
    </row>
    <row r="425" spans="3:9" ht="15.75">
      <c r="C425" s="17"/>
      <c r="D425" s="16"/>
      <c r="E425" s="17"/>
      <c r="F425" s="17"/>
      <c r="G425" s="16"/>
      <c r="H425" s="16"/>
      <c r="I425" s="16"/>
    </row>
    <row r="426" spans="3:9" ht="15.75">
      <c r="C426" s="17"/>
      <c r="D426" s="16"/>
      <c r="E426" s="17"/>
      <c r="F426" s="17"/>
      <c r="G426" s="16"/>
      <c r="H426" s="16"/>
      <c r="I426" s="16"/>
    </row>
    <row r="427" spans="3:9" ht="15.75">
      <c r="C427" s="17"/>
      <c r="D427" s="16"/>
      <c r="E427" s="17"/>
      <c r="F427" s="17"/>
      <c r="G427" s="16"/>
      <c r="H427" s="16"/>
      <c r="I427" s="16"/>
    </row>
    <row r="428" spans="3:9" ht="15.75">
      <c r="C428" s="17"/>
      <c r="D428" s="16"/>
      <c r="E428" s="17"/>
      <c r="F428" s="17"/>
      <c r="G428" s="16"/>
      <c r="H428" s="16"/>
      <c r="I428" s="16"/>
    </row>
    <row r="429" spans="3:9" ht="15.75">
      <c r="C429" s="17"/>
      <c r="D429" s="16"/>
      <c r="E429" s="17"/>
      <c r="F429" s="17"/>
      <c r="G429" s="16"/>
      <c r="H429" s="16"/>
      <c r="I429" s="16"/>
    </row>
    <row r="430" spans="3:9" ht="15.75">
      <c r="C430" s="17"/>
      <c r="D430" s="16"/>
      <c r="E430" s="17"/>
      <c r="F430" s="17"/>
      <c r="G430" s="16"/>
      <c r="H430" s="16"/>
      <c r="I430" s="16"/>
    </row>
    <row r="431" spans="3:9" ht="15.75">
      <c r="C431" s="17"/>
      <c r="D431" s="16"/>
      <c r="E431" s="17"/>
      <c r="F431" s="17"/>
      <c r="G431" s="16"/>
      <c r="H431" s="16"/>
      <c r="I431" s="16"/>
    </row>
    <row r="432" spans="3:9" ht="15.75">
      <c r="C432" s="17"/>
      <c r="D432" s="16"/>
      <c r="E432" s="17"/>
      <c r="F432" s="17"/>
      <c r="G432" s="16"/>
      <c r="H432" s="16"/>
      <c r="I432" s="16"/>
    </row>
    <row r="433" spans="3:9" ht="15.75">
      <c r="C433" s="17"/>
      <c r="D433" s="16"/>
      <c r="E433" s="17"/>
      <c r="F433" s="17"/>
      <c r="G433" s="16"/>
      <c r="H433" s="16"/>
      <c r="I433" s="16"/>
    </row>
    <row r="434" spans="3:9" ht="15.75">
      <c r="C434" s="17"/>
      <c r="D434" s="16"/>
      <c r="E434" s="17"/>
      <c r="F434" s="17"/>
      <c r="G434" s="16"/>
      <c r="H434" s="16"/>
      <c r="I434" s="16"/>
    </row>
    <row r="435" spans="3:9" ht="15.75">
      <c r="C435" s="17"/>
      <c r="D435" s="16"/>
      <c r="E435" s="17"/>
      <c r="F435" s="17"/>
      <c r="G435" s="16"/>
      <c r="H435" s="16"/>
      <c r="I435" s="16"/>
    </row>
    <row r="436" spans="3:9" ht="15.75">
      <c r="C436" s="17"/>
      <c r="D436" s="16"/>
      <c r="E436" s="17"/>
      <c r="F436" s="17"/>
      <c r="G436" s="16"/>
      <c r="H436" s="16"/>
      <c r="I436" s="16"/>
    </row>
    <row r="437" spans="3:9" ht="15.75">
      <c r="C437" s="17"/>
      <c r="D437" s="16"/>
      <c r="E437" s="17"/>
      <c r="F437" s="17"/>
      <c r="G437" s="16"/>
      <c r="H437" s="16"/>
      <c r="I437" s="16"/>
    </row>
    <row r="438" spans="3:9" ht="15.75">
      <c r="C438" s="17"/>
      <c r="D438" s="16"/>
      <c r="E438" s="17"/>
      <c r="F438" s="17"/>
      <c r="G438" s="16"/>
      <c r="H438" s="16"/>
      <c r="I438" s="16"/>
    </row>
  </sheetData>
  <mergeCells count="5">
    <mergeCell ref="G8:I8"/>
    <mergeCell ref="C8:E8"/>
    <mergeCell ref="G7:I7"/>
    <mergeCell ref="A58:I58"/>
    <mergeCell ref="C7:E7"/>
  </mergeCells>
  <printOptions horizontalCentered="1"/>
  <pageMargins left="0.5" right="0.5" top="1" bottom="1" header="0.5" footer="0.5"/>
  <pageSetup fitToHeight="1" fitToWidth="1" horizontalDpi="360" verticalDpi="36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workbookViewId="0" topLeftCell="A64">
      <selection activeCell="C62" sqref="C62"/>
    </sheetView>
  </sheetViews>
  <sheetFormatPr defaultColWidth="9.140625" defaultRowHeight="12.75"/>
  <cols>
    <col min="1" max="1" width="39.7109375" style="16" customWidth="1"/>
    <col min="2" max="2" width="7.28125" style="17" customWidth="1"/>
    <col min="3" max="3" width="12.7109375" style="28" customWidth="1"/>
    <col min="4" max="4" width="5.8515625" style="16" customWidth="1"/>
    <col min="5" max="5" width="13.8515625" style="28" customWidth="1"/>
    <col min="6" max="6" width="7.57421875" style="16" customWidth="1"/>
    <col min="7" max="7" width="0" style="16" hidden="1" customWidth="1"/>
    <col min="8" max="8" width="5.140625" style="16" hidden="1" customWidth="1"/>
    <col min="9" max="9" width="0" style="16" hidden="1" customWidth="1"/>
    <col min="10" max="16384" width="9.140625" style="16" customWidth="1"/>
  </cols>
  <sheetData>
    <row r="1" spans="1:4" ht="15.75">
      <c r="A1" s="9" t="s">
        <v>24</v>
      </c>
      <c r="B1" s="25"/>
      <c r="C1" s="26"/>
      <c r="D1" s="27"/>
    </row>
    <row r="3" spans="1:2" ht="15.75">
      <c r="A3" s="9" t="s">
        <v>80</v>
      </c>
      <c r="B3" s="25"/>
    </row>
    <row r="4" spans="1:2" ht="15.75">
      <c r="A4" s="9" t="s">
        <v>247</v>
      </c>
      <c r="B4" s="25"/>
    </row>
    <row r="5" spans="1:2" ht="15.75">
      <c r="A5" s="9"/>
      <c r="B5" s="25"/>
    </row>
    <row r="6" spans="3:5" ht="15.75">
      <c r="C6" s="29" t="s">
        <v>25</v>
      </c>
      <c r="D6" s="17"/>
      <c r="E6" s="29" t="s">
        <v>25</v>
      </c>
    </row>
    <row r="7" spans="3:5" ht="15.75">
      <c r="C7" s="29" t="s">
        <v>26</v>
      </c>
      <c r="D7" s="17"/>
      <c r="E7" s="29" t="s">
        <v>135</v>
      </c>
    </row>
    <row r="8" spans="3:5" ht="15.75">
      <c r="C8" s="29" t="s">
        <v>27</v>
      </c>
      <c r="D8" s="17"/>
      <c r="E8" s="29" t="s">
        <v>28</v>
      </c>
    </row>
    <row r="9" spans="3:5" ht="15.75">
      <c r="C9" s="29" t="s">
        <v>23</v>
      </c>
      <c r="D9" s="17"/>
      <c r="E9" s="29" t="s">
        <v>29</v>
      </c>
    </row>
    <row r="10" spans="3:5" ht="15.75">
      <c r="C10" s="65" t="s">
        <v>252</v>
      </c>
      <c r="D10" s="17"/>
      <c r="E10" s="65" t="s">
        <v>215</v>
      </c>
    </row>
    <row r="11" spans="3:5" ht="15.75">
      <c r="C11" s="29" t="s">
        <v>68</v>
      </c>
      <c r="D11" s="17"/>
      <c r="E11" s="29" t="s">
        <v>30</v>
      </c>
    </row>
    <row r="12" spans="2:5" ht="15.75">
      <c r="B12" s="15" t="s">
        <v>71</v>
      </c>
      <c r="C12" s="10" t="s">
        <v>251</v>
      </c>
      <c r="D12" s="17"/>
      <c r="E12" s="10" t="s">
        <v>251</v>
      </c>
    </row>
    <row r="13" spans="2:5" ht="15.75">
      <c r="B13" s="15"/>
      <c r="C13" s="29"/>
      <c r="D13" s="17"/>
      <c r="E13" s="29" t="s">
        <v>208</v>
      </c>
    </row>
    <row r="14" spans="1:5" ht="15.75">
      <c r="A14" s="50" t="s">
        <v>178</v>
      </c>
      <c r="B14" s="15"/>
      <c r="C14" s="29"/>
      <c r="D14" s="17"/>
      <c r="E14" s="29"/>
    </row>
    <row r="15" spans="2:5" ht="15.75">
      <c r="B15" s="15"/>
      <c r="C15" s="29"/>
      <c r="D15" s="17"/>
      <c r="E15" s="29"/>
    </row>
    <row r="16" ht="15.75">
      <c r="A16" s="50" t="s">
        <v>179</v>
      </c>
    </row>
    <row r="17" spans="1:5" ht="15.75">
      <c r="A17" s="16" t="s">
        <v>176</v>
      </c>
      <c r="B17" s="17" t="s">
        <v>16</v>
      </c>
      <c r="C17" s="70">
        <v>4903</v>
      </c>
      <c r="D17" s="71"/>
      <c r="E17" s="72">
        <v>4950</v>
      </c>
    </row>
    <row r="18" spans="1:5" ht="15.75">
      <c r="A18" s="16" t="s">
        <v>207</v>
      </c>
      <c r="B18" s="17" t="s">
        <v>16</v>
      </c>
      <c r="C18" s="70">
        <v>16341</v>
      </c>
      <c r="D18" s="71"/>
      <c r="E18" s="72">
        <v>16252</v>
      </c>
    </row>
    <row r="19" spans="1:5" ht="15.75">
      <c r="A19" s="16" t="s">
        <v>217</v>
      </c>
      <c r="B19" s="17" t="s">
        <v>16</v>
      </c>
      <c r="C19" s="70">
        <v>548</v>
      </c>
      <c r="D19" s="71"/>
      <c r="E19" s="72">
        <v>553</v>
      </c>
    </row>
    <row r="20" spans="1:5" ht="15.75">
      <c r="A20" s="16" t="s">
        <v>206</v>
      </c>
      <c r="B20" s="17" t="s">
        <v>213</v>
      </c>
      <c r="C20" s="70">
        <v>113</v>
      </c>
      <c r="D20" s="71"/>
      <c r="E20" s="72">
        <v>114</v>
      </c>
    </row>
    <row r="21" spans="1:5" ht="15.75">
      <c r="A21" s="16" t="s">
        <v>177</v>
      </c>
      <c r="C21" s="70">
        <v>14</v>
      </c>
      <c r="D21" s="71"/>
      <c r="E21" s="72">
        <v>14</v>
      </c>
    </row>
    <row r="22" spans="1:5" ht="15.75">
      <c r="A22" s="16" t="s">
        <v>198</v>
      </c>
      <c r="C22" s="70">
        <f>16+199</f>
        <v>215</v>
      </c>
      <c r="D22" s="71"/>
      <c r="E22" s="72">
        <v>56</v>
      </c>
    </row>
    <row r="23" spans="3:5" ht="15.75">
      <c r="C23" s="73">
        <f>SUM(C17:C22)</f>
        <v>22134</v>
      </c>
      <c r="D23" s="71"/>
      <c r="E23" s="74">
        <f>SUM(E17:E22)</f>
        <v>21939</v>
      </c>
    </row>
    <row r="24" spans="3:5" ht="15.75">
      <c r="C24" s="70"/>
      <c r="D24" s="71"/>
      <c r="E24" s="72"/>
    </row>
    <row r="25" spans="1:5" ht="15.75">
      <c r="A25" s="50" t="s">
        <v>31</v>
      </c>
      <c r="C25" s="70"/>
      <c r="D25" s="71"/>
      <c r="E25" s="72"/>
    </row>
    <row r="26" spans="1:5" ht="15.75">
      <c r="A26" s="16" t="s">
        <v>203</v>
      </c>
      <c r="C26" s="70">
        <v>35688</v>
      </c>
      <c r="D26" s="71"/>
      <c r="E26" s="72">
        <v>31940</v>
      </c>
    </row>
    <row r="27" spans="1:5" ht="15.75">
      <c r="A27" s="16" t="s">
        <v>138</v>
      </c>
      <c r="C27" s="70">
        <f>26330+968</f>
        <v>27298</v>
      </c>
      <c r="D27" s="71"/>
      <c r="E27" s="72">
        <v>21772</v>
      </c>
    </row>
    <row r="28" spans="1:5" ht="15.75">
      <c r="A28" s="16" t="s">
        <v>116</v>
      </c>
      <c r="C28" s="70">
        <v>0</v>
      </c>
      <c r="D28" s="71"/>
      <c r="E28" s="72">
        <v>294</v>
      </c>
    </row>
    <row r="29" spans="1:5" ht="15.75">
      <c r="A29" s="16" t="s">
        <v>204</v>
      </c>
      <c r="C29" s="70">
        <v>1161</v>
      </c>
      <c r="D29" s="71"/>
      <c r="E29" s="72">
        <v>1860</v>
      </c>
    </row>
    <row r="30" spans="3:5" ht="15.75">
      <c r="C30" s="73">
        <f>SUM(C26:C29)</f>
        <v>64147</v>
      </c>
      <c r="D30" s="71"/>
      <c r="E30" s="74">
        <f>SUM(E26:E29)</f>
        <v>55866</v>
      </c>
    </row>
    <row r="31" spans="3:5" ht="15.75">
      <c r="C31" s="70"/>
      <c r="D31" s="75"/>
      <c r="E31" s="72"/>
    </row>
    <row r="32" spans="1:5" ht="16.5" thickBot="1">
      <c r="A32" s="50" t="s">
        <v>253</v>
      </c>
      <c r="C32" s="76">
        <f>+C23+C30</f>
        <v>86281</v>
      </c>
      <c r="D32" s="71"/>
      <c r="E32" s="77">
        <f>+E23+E30</f>
        <v>77805</v>
      </c>
    </row>
    <row r="33" spans="3:5" ht="15.75">
      <c r="C33" s="70"/>
      <c r="D33" s="75"/>
      <c r="E33" s="72"/>
    </row>
    <row r="34" spans="3:5" ht="15.75">
      <c r="C34" s="70"/>
      <c r="D34" s="75"/>
      <c r="E34" s="72"/>
    </row>
    <row r="35" spans="1:5" ht="15.75">
      <c r="A35" s="50" t="s">
        <v>254</v>
      </c>
      <c r="C35" s="70"/>
      <c r="D35" s="75"/>
      <c r="E35" s="72"/>
    </row>
    <row r="36" spans="3:5" ht="15.75">
      <c r="C36" s="70"/>
      <c r="D36" s="75"/>
      <c r="E36" s="72"/>
    </row>
    <row r="37" spans="1:5" ht="15.75">
      <c r="A37" s="69" t="s">
        <v>256</v>
      </c>
      <c r="C37" s="70"/>
      <c r="D37" s="75"/>
      <c r="E37" s="72"/>
    </row>
    <row r="38" spans="1:5" ht="15.75">
      <c r="A38" s="16" t="s">
        <v>180</v>
      </c>
      <c r="C38" s="70">
        <v>20753</v>
      </c>
      <c r="D38" s="71"/>
      <c r="E38" s="72">
        <v>20753</v>
      </c>
    </row>
    <row r="39" spans="1:5" ht="15.75">
      <c r="A39" s="16" t="s">
        <v>205</v>
      </c>
      <c r="C39" s="70">
        <v>1222</v>
      </c>
      <c r="D39" s="71"/>
      <c r="E39" s="72">
        <v>1222</v>
      </c>
    </row>
    <row r="40" spans="1:5" ht="15.75">
      <c r="A40" s="16" t="s">
        <v>202</v>
      </c>
      <c r="C40" s="70">
        <v>-48</v>
      </c>
      <c r="D40" s="71"/>
      <c r="E40" s="72">
        <v>10</v>
      </c>
    </row>
    <row r="41" spans="1:5" ht="15.75">
      <c r="A41" s="16" t="s">
        <v>259</v>
      </c>
      <c r="C41" s="70"/>
      <c r="D41" s="71"/>
      <c r="E41" s="72"/>
    </row>
    <row r="42" spans="1:5" ht="15.75">
      <c r="A42" s="16" t="s">
        <v>255</v>
      </c>
      <c r="C42" s="78">
        <v>14012</v>
      </c>
      <c r="D42" s="71"/>
      <c r="E42" s="79">
        <v>5015</v>
      </c>
    </row>
    <row r="43" spans="3:5" ht="15.75">
      <c r="C43" s="70">
        <f>SUM(C38:C42)</f>
        <v>35939</v>
      </c>
      <c r="D43" s="71"/>
      <c r="E43" s="72">
        <f>SUM(E38:E42)</f>
        <v>27000</v>
      </c>
    </row>
    <row r="44" spans="1:5" ht="15.75">
      <c r="A44" s="16" t="s">
        <v>181</v>
      </c>
      <c r="C44" s="78">
        <v>937</v>
      </c>
      <c r="D44" s="71"/>
      <c r="E44" s="79">
        <v>900</v>
      </c>
    </row>
    <row r="45" spans="1:5" ht="15.75">
      <c r="A45" s="69" t="s">
        <v>257</v>
      </c>
      <c r="C45" s="73">
        <f>SUM(C43:C44)</f>
        <v>36876</v>
      </c>
      <c r="D45" s="71"/>
      <c r="E45" s="74">
        <f>SUM(E43:E44)</f>
        <v>27900</v>
      </c>
    </row>
    <row r="46" spans="3:5" ht="15.75">
      <c r="C46" s="70"/>
      <c r="D46" s="75"/>
      <c r="E46" s="72"/>
    </row>
    <row r="47" spans="1:5" ht="15.75">
      <c r="A47" s="50" t="s">
        <v>182</v>
      </c>
      <c r="C47" s="70"/>
      <c r="D47" s="75"/>
      <c r="E47" s="72"/>
    </row>
    <row r="48" spans="1:5" ht="15.75">
      <c r="A48" s="16" t="s">
        <v>183</v>
      </c>
      <c r="B48" s="17" t="s">
        <v>214</v>
      </c>
      <c r="C48" s="70">
        <v>8553</v>
      </c>
      <c r="D48" s="71"/>
      <c r="E48" s="72">
        <v>1745</v>
      </c>
    </row>
    <row r="49" spans="1:5" ht="15.75">
      <c r="A49" s="16" t="s">
        <v>184</v>
      </c>
      <c r="C49" s="70">
        <v>0</v>
      </c>
      <c r="D49" s="71"/>
      <c r="E49" s="72">
        <v>138</v>
      </c>
    </row>
    <row r="50" spans="3:9" ht="15.75">
      <c r="C50" s="73">
        <f>SUM(C48:C49)</f>
        <v>8553</v>
      </c>
      <c r="D50" s="71"/>
      <c r="E50" s="74">
        <f>SUM(E48:E49)</f>
        <v>1883</v>
      </c>
      <c r="G50" s="24"/>
      <c r="H50" s="24"/>
      <c r="I50" s="24"/>
    </row>
    <row r="51" spans="3:5" ht="15.75">
      <c r="C51" s="70"/>
      <c r="D51" s="75"/>
      <c r="E51" s="72"/>
    </row>
    <row r="52" spans="1:5" ht="15.75">
      <c r="A52" s="50" t="s">
        <v>32</v>
      </c>
      <c r="C52" s="70"/>
      <c r="D52" s="75"/>
      <c r="E52" s="72"/>
    </row>
    <row r="53" spans="1:5" ht="15.75">
      <c r="A53" s="16" t="s">
        <v>139</v>
      </c>
      <c r="C53" s="70">
        <v>13877</v>
      </c>
      <c r="D53" s="75"/>
      <c r="E53" s="72">
        <v>11075</v>
      </c>
    </row>
    <row r="54" spans="1:5" ht="15.75">
      <c r="A54" s="16" t="s">
        <v>58</v>
      </c>
      <c r="C54" s="70">
        <v>3195</v>
      </c>
      <c r="D54" s="75"/>
      <c r="E54" s="72">
        <v>894</v>
      </c>
    </row>
    <row r="55" spans="1:5" ht="15.75">
      <c r="A55" s="16" t="s">
        <v>33</v>
      </c>
      <c r="B55" s="17" t="s">
        <v>214</v>
      </c>
      <c r="C55" s="70">
        <v>23780</v>
      </c>
      <c r="D55" s="75"/>
      <c r="E55" s="72">
        <v>36053</v>
      </c>
    </row>
    <row r="56" spans="3:5" ht="15.75">
      <c r="C56" s="73">
        <f>SUM(C53:C55)</f>
        <v>40852</v>
      </c>
      <c r="D56" s="75"/>
      <c r="E56" s="74">
        <f>SUM(E53:E55)</f>
        <v>48022</v>
      </c>
    </row>
    <row r="57" spans="3:5" ht="15.75">
      <c r="C57" s="70"/>
      <c r="D57" s="75"/>
      <c r="E57" s="72"/>
    </row>
    <row r="58" spans="1:5" ht="15.75">
      <c r="A58" s="50" t="s">
        <v>258</v>
      </c>
      <c r="C58" s="73">
        <f>+C50+C56</f>
        <v>49405</v>
      </c>
      <c r="D58" s="75"/>
      <c r="E58" s="74">
        <f>+E50+E56</f>
        <v>49905</v>
      </c>
    </row>
    <row r="59" spans="3:5" ht="15.75">
      <c r="C59" s="70"/>
      <c r="D59" s="75"/>
      <c r="E59" s="72"/>
    </row>
    <row r="60" spans="3:5" ht="16.5" thickBot="1">
      <c r="C60" s="80">
        <f>+C45+C58</f>
        <v>86281</v>
      </c>
      <c r="D60" s="75"/>
      <c r="E60" s="81">
        <f>+E45+E58</f>
        <v>77805</v>
      </c>
    </row>
    <row r="61" spans="3:5" ht="15.75">
      <c r="C61" s="70"/>
      <c r="D61" s="75"/>
      <c r="E61" s="72"/>
    </row>
    <row r="62" spans="1:5" ht="16.5" thickBot="1">
      <c r="A62" s="16" t="s">
        <v>192</v>
      </c>
      <c r="C62" s="83">
        <f>+C43/C38</f>
        <v>1.7317496265600154</v>
      </c>
      <c r="D62" s="84" t="s">
        <v>56</v>
      </c>
      <c r="E62" s="82">
        <f>+E43/E38+0.01</f>
        <v>1.3110167204741483</v>
      </c>
    </row>
    <row r="63" spans="3:5" ht="15.75">
      <c r="C63" s="26"/>
      <c r="E63" s="26"/>
    </row>
    <row r="64" spans="3:5" ht="15.75">
      <c r="C64" s="31"/>
      <c r="E64" s="26"/>
    </row>
    <row r="67" spans="1:5" ht="15.75">
      <c r="A67" s="167" t="s">
        <v>69</v>
      </c>
      <c r="B67" s="167"/>
      <c r="C67" s="167"/>
      <c r="D67" s="167"/>
      <c r="E67" s="167"/>
    </row>
    <row r="72" ht="15.75">
      <c r="A72" s="17"/>
    </row>
    <row r="73" ht="15.75">
      <c r="A73" s="17"/>
    </row>
    <row r="74" ht="15.75">
      <c r="A74" s="17"/>
    </row>
    <row r="75" ht="15.75">
      <c r="A75" s="17"/>
    </row>
    <row r="76" ht="15.75">
      <c r="A76" s="17"/>
    </row>
    <row r="77" ht="15.75">
      <c r="A77" s="17"/>
    </row>
    <row r="78" ht="15.75">
      <c r="A78" s="17"/>
    </row>
    <row r="79" ht="15.75">
      <c r="A79" s="17"/>
    </row>
  </sheetData>
  <mergeCells count="1">
    <mergeCell ref="A67:E67"/>
  </mergeCells>
  <printOptions horizontalCentered="1"/>
  <pageMargins left="0.5" right="0.5" top="1" bottom="1" header="0.5" footer="0.5"/>
  <pageSetup fitToHeight="1" fitToWidth="1" horizontalDpi="360" verticalDpi="36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P40"/>
  <sheetViews>
    <sheetView workbookViewId="0" topLeftCell="A1">
      <selection activeCell="E24" sqref="E24"/>
    </sheetView>
  </sheetViews>
  <sheetFormatPr defaultColWidth="9.140625" defaultRowHeight="12.75"/>
  <cols>
    <col min="1" max="1" width="40.00390625" style="33" customWidth="1"/>
    <col min="2" max="2" width="1.421875" style="33" customWidth="1"/>
    <col min="3" max="3" width="10.140625" style="34" customWidth="1"/>
    <col min="4" max="4" width="1.7109375" style="35" customWidth="1"/>
    <col min="5" max="5" width="15.00390625" style="34" customWidth="1"/>
    <col min="6" max="6" width="1.7109375" style="35" customWidth="1"/>
    <col min="7" max="7" width="11.28125" style="35" hidden="1" customWidth="1"/>
    <col min="8" max="8" width="1.7109375" style="35" hidden="1" customWidth="1"/>
    <col min="9" max="9" width="15.140625" style="34" customWidth="1"/>
    <col min="10" max="10" width="2.140625" style="35" customWidth="1"/>
    <col min="11" max="11" width="18.57421875" style="34" customWidth="1"/>
    <col min="12" max="12" width="1.7109375" style="35" customWidth="1"/>
    <col min="13" max="13" width="11.7109375" style="35" customWidth="1"/>
    <col min="14" max="14" width="1.7109375" style="35" customWidth="1"/>
    <col min="15" max="15" width="11.57421875" style="34" bestFit="1" customWidth="1"/>
    <col min="16" max="16384" width="9.140625" style="33" customWidth="1"/>
  </cols>
  <sheetData>
    <row r="1" ht="15.75">
      <c r="A1" s="32" t="str">
        <f>'Balance Sheet'!A1</f>
        <v>TEO GUAN LEE CORPORATION BHD ( COMPANY NUMBER 283710-A)</v>
      </c>
    </row>
    <row r="3" ht="15.75">
      <c r="A3" s="32" t="s">
        <v>81</v>
      </c>
    </row>
    <row r="4" ht="15.75">
      <c r="A4" s="12" t="s">
        <v>246</v>
      </c>
    </row>
    <row r="8" spans="3:15" ht="15.75">
      <c r="C8" s="169" t="s">
        <v>191</v>
      </c>
      <c r="D8" s="170"/>
      <c r="E8" s="170"/>
      <c r="F8" s="170"/>
      <c r="G8" s="170"/>
      <c r="H8" s="170"/>
      <c r="I8" s="170"/>
      <c r="J8" s="170"/>
      <c r="K8" s="171"/>
      <c r="M8" s="36"/>
      <c r="O8" s="37"/>
    </row>
    <row r="9" spans="3:15" ht="15.75">
      <c r="C9" s="38"/>
      <c r="D9" s="28"/>
      <c r="E9" s="28"/>
      <c r="F9" s="28"/>
      <c r="G9" s="28"/>
      <c r="H9" s="28"/>
      <c r="I9" s="28"/>
      <c r="J9" s="28"/>
      <c r="K9" s="39"/>
      <c r="M9" s="40"/>
      <c r="O9" s="41"/>
    </row>
    <row r="10" spans="3:15" ht="15.75">
      <c r="C10" s="38"/>
      <c r="D10" s="28"/>
      <c r="E10" s="172" t="s">
        <v>292</v>
      </c>
      <c r="F10" s="172"/>
      <c r="G10" s="172"/>
      <c r="H10" s="172"/>
      <c r="I10" s="172"/>
      <c r="J10" s="28"/>
      <c r="K10" s="143" t="s">
        <v>291</v>
      </c>
      <c r="M10" s="40"/>
      <c r="O10" s="41"/>
    </row>
    <row r="11" spans="3:15" ht="15.75">
      <c r="C11" s="38"/>
      <c r="D11" s="33"/>
      <c r="E11" s="33"/>
      <c r="F11" s="28"/>
      <c r="G11" s="28"/>
      <c r="H11" s="28"/>
      <c r="I11" s="28" t="s">
        <v>199</v>
      </c>
      <c r="J11" s="28"/>
      <c r="K11" s="39"/>
      <c r="M11" s="40"/>
      <c r="O11" s="41"/>
    </row>
    <row r="12" spans="3:15" ht="15.75">
      <c r="C12" s="38"/>
      <c r="D12" s="42"/>
      <c r="E12" s="28"/>
      <c r="F12" s="42"/>
      <c r="G12" s="28" t="s">
        <v>84</v>
      </c>
      <c r="H12" s="42"/>
      <c r="I12" s="28" t="s">
        <v>200</v>
      </c>
      <c r="J12" s="42"/>
      <c r="K12" s="39"/>
      <c r="L12" s="42"/>
      <c r="M12" s="40"/>
      <c r="N12" s="42"/>
      <c r="O12" s="41"/>
    </row>
    <row r="13" spans="3:15" ht="15.75">
      <c r="C13" s="38"/>
      <c r="D13" s="42"/>
      <c r="E13" s="28" t="s">
        <v>84</v>
      </c>
      <c r="F13" s="28"/>
      <c r="G13" s="42" t="s">
        <v>201</v>
      </c>
      <c r="H13" s="28"/>
      <c r="I13" s="28" t="s">
        <v>106</v>
      </c>
      <c r="J13" s="42"/>
      <c r="K13" s="39" t="s">
        <v>190</v>
      </c>
      <c r="L13" s="42"/>
      <c r="M13" s="40" t="s">
        <v>188</v>
      </c>
      <c r="N13" s="42"/>
      <c r="O13" s="41"/>
    </row>
    <row r="14" spans="3:15" ht="15.75">
      <c r="C14" s="38" t="s">
        <v>82</v>
      </c>
      <c r="D14" s="42"/>
      <c r="E14" s="28" t="s">
        <v>85</v>
      </c>
      <c r="F14" s="28"/>
      <c r="G14" s="28" t="s">
        <v>107</v>
      </c>
      <c r="H14" s="28"/>
      <c r="I14" s="28" t="s">
        <v>107</v>
      </c>
      <c r="J14" s="42"/>
      <c r="K14" s="39" t="s">
        <v>86</v>
      </c>
      <c r="L14" s="42"/>
      <c r="M14" s="40" t="s">
        <v>189</v>
      </c>
      <c r="N14" s="42"/>
      <c r="O14" s="41" t="s">
        <v>87</v>
      </c>
    </row>
    <row r="15" spans="3:15" ht="15.75">
      <c r="C15" s="43" t="s">
        <v>251</v>
      </c>
      <c r="D15" s="44"/>
      <c r="E15" s="30" t="s">
        <v>251</v>
      </c>
      <c r="F15" s="44"/>
      <c r="G15" s="30" t="s">
        <v>251</v>
      </c>
      <c r="H15" s="44"/>
      <c r="I15" s="30" t="s">
        <v>251</v>
      </c>
      <c r="J15" s="44"/>
      <c r="K15" s="45" t="s">
        <v>251</v>
      </c>
      <c r="L15" s="42"/>
      <c r="M15" s="46" t="s">
        <v>251</v>
      </c>
      <c r="N15" s="42"/>
      <c r="O15" s="46" t="s">
        <v>251</v>
      </c>
    </row>
    <row r="16" spans="4:14" ht="15.75">
      <c r="D16" s="42"/>
      <c r="F16" s="42"/>
      <c r="G16" s="42"/>
      <c r="H16" s="42"/>
      <c r="J16" s="42"/>
      <c r="L16" s="42"/>
      <c r="M16" s="42"/>
      <c r="N16" s="42"/>
    </row>
    <row r="17" spans="1:15" ht="15.75">
      <c r="A17" s="33" t="s">
        <v>196</v>
      </c>
      <c r="C17" s="62">
        <v>20753</v>
      </c>
      <c r="D17" s="14"/>
      <c r="E17" s="62">
        <v>1222</v>
      </c>
      <c r="F17" s="62"/>
      <c r="G17" s="62">
        <v>0</v>
      </c>
      <c r="H17" s="62"/>
      <c r="I17" s="62">
        <v>-54</v>
      </c>
      <c r="J17" s="62"/>
      <c r="K17" s="62">
        <v>-3327</v>
      </c>
      <c r="L17" s="62"/>
      <c r="M17" s="62">
        <v>990</v>
      </c>
      <c r="N17" s="62"/>
      <c r="O17" s="63">
        <f>SUM(C17:M17)</f>
        <v>19584</v>
      </c>
    </row>
    <row r="18" spans="3:15" ht="15.75">
      <c r="C18" s="63"/>
      <c r="D18" s="14"/>
      <c r="E18" s="63"/>
      <c r="F18" s="14"/>
      <c r="G18" s="14"/>
      <c r="H18" s="14"/>
      <c r="I18" s="63"/>
      <c r="J18" s="14"/>
      <c r="K18" s="63"/>
      <c r="L18" s="14"/>
      <c r="M18" s="63"/>
      <c r="N18" s="14"/>
      <c r="O18" s="63"/>
    </row>
    <row r="19" spans="1:15" ht="15.75">
      <c r="A19" s="33" t="s">
        <v>108</v>
      </c>
      <c r="C19" s="130">
        <v>0</v>
      </c>
      <c r="D19" s="158"/>
      <c r="E19" s="130">
        <v>0</v>
      </c>
      <c r="F19" s="158"/>
      <c r="G19" s="130">
        <v>0</v>
      </c>
      <c r="H19" s="158"/>
      <c r="I19" s="130">
        <v>19</v>
      </c>
      <c r="J19" s="158"/>
      <c r="K19" s="131">
        <f>'Income Statement'!I39</f>
        <v>9491</v>
      </c>
      <c r="L19" s="71"/>
      <c r="M19" s="131">
        <v>16</v>
      </c>
      <c r="N19" s="71"/>
      <c r="O19" s="131">
        <f>SUM(C19:M19)</f>
        <v>9526</v>
      </c>
    </row>
    <row r="20" spans="3:15" ht="15.75">
      <c r="C20" s="130"/>
      <c r="D20" s="158"/>
      <c r="E20" s="130"/>
      <c r="F20" s="158"/>
      <c r="G20" s="158"/>
      <c r="H20" s="158"/>
      <c r="I20" s="130"/>
      <c r="J20" s="158"/>
      <c r="K20" s="130"/>
      <c r="L20" s="158"/>
      <c r="M20" s="130"/>
      <c r="N20" s="158"/>
      <c r="O20" s="130"/>
    </row>
    <row r="21" spans="1:15" ht="16.5" thickBot="1">
      <c r="A21" s="33" t="s">
        <v>197</v>
      </c>
      <c r="B21" s="16"/>
      <c r="C21" s="128">
        <f>SUM(C17:C20)</f>
        <v>20753</v>
      </c>
      <c r="D21" s="158"/>
      <c r="E21" s="128">
        <f>SUM(E17:E20)</f>
        <v>1222</v>
      </c>
      <c r="F21" s="158"/>
      <c r="G21" s="128">
        <f>SUM(G17:G20)</f>
        <v>0</v>
      </c>
      <c r="H21" s="158"/>
      <c r="I21" s="128">
        <f>SUM(I17:I20)</f>
        <v>-35</v>
      </c>
      <c r="J21" s="158"/>
      <c r="K21" s="128">
        <f>SUM(K17:K20)</f>
        <v>6164</v>
      </c>
      <c r="L21" s="158"/>
      <c r="M21" s="128">
        <f>SUM(M17:M20)</f>
        <v>1006</v>
      </c>
      <c r="N21" s="158"/>
      <c r="O21" s="128">
        <f>SUM(C21:M21)</f>
        <v>29110</v>
      </c>
    </row>
    <row r="22" spans="3:15" ht="16.5" thickTop="1">
      <c r="C22" s="130"/>
      <c r="D22" s="158"/>
      <c r="E22" s="130"/>
      <c r="F22" s="158"/>
      <c r="G22" s="158"/>
      <c r="H22" s="158"/>
      <c r="I22" s="130"/>
      <c r="J22" s="158"/>
      <c r="K22" s="130"/>
      <c r="L22" s="158"/>
      <c r="M22" s="130"/>
      <c r="N22" s="158"/>
      <c r="O22" s="130"/>
    </row>
    <row r="23" spans="1:15" s="32" customFormat="1" ht="15.75">
      <c r="A23" s="32" t="s">
        <v>216</v>
      </c>
      <c r="C23" s="70">
        <f>+C21</f>
        <v>20753</v>
      </c>
      <c r="D23" s="158"/>
      <c r="E23" s="70">
        <f>+E21</f>
        <v>1222</v>
      </c>
      <c r="F23" s="70"/>
      <c r="G23" s="70">
        <v>0</v>
      </c>
      <c r="H23" s="70"/>
      <c r="I23" s="70">
        <v>10</v>
      </c>
      <c r="J23" s="70"/>
      <c r="K23" s="70">
        <v>5015</v>
      </c>
      <c r="L23" s="70"/>
      <c r="M23" s="70">
        <v>900</v>
      </c>
      <c r="N23" s="70"/>
      <c r="O23" s="130">
        <f>SUM(C23:M23)</f>
        <v>27900</v>
      </c>
    </row>
    <row r="24" spans="3:15" s="32" customFormat="1" ht="15.75">
      <c r="C24" s="130"/>
      <c r="D24" s="158"/>
      <c r="E24" s="130"/>
      <c r="F24" s="158"/>
      <c r="G24" s="158"/>
      <c r="H24" s="158"/>
      <c r="I24" s="130"/>
      <c r="J24" s="158"/>
      <c r="K24" s="130"/>
      <c r="L24" s="158"/>
      <c r="M24" s="130"/>
      <c r="N24" s="158"/>
      <c r="O24" s="130"/>
    </row>
    <row r="25" spans="1:15" s="32" customFormat="1" ht="15.75">
      <c r="A25" s="32" t="s">
        <v>108</v>
      </c>
      <c r="C25" s="130">
        <v>0</v>
      </c>
      <c r="D25" s="158"/>
      <c r="E25" s="130">
        <v>0</v>
      </c>
      <c r="F25" s="158"/>
      <c r="G25" s="130">
        <v>0</v>
      </c>
      <c r="H25" s="158"/>
      <c r="I25" s="130">
        <v>-58</v>
      </c>
      <c r="J25" s="158"/>
      <c r="K25" s="130">
        <f>+'Income Statement'!G39</f>
        <v>8997</v>
      </c>
      <c r="L25" s="158"/>
      <c r="M25" s="130">
        <f>+'Income Statement'!G41</f>
        <v>37</v>
      </c>
      <c r="N25" s="158"/>
      <c r="O25" s="130">
        <f>SUM(C25:M25)</f>
        <v>8976</v>
      </c>
    </row>
    <row r="26" spans="3:15" s="32" customFormat="1" ht="15.75">
      <c r="C26" s="130"/>
      <c r="D26" s="158"/>
      <c r="E26" s="130"/>
      <c r="F26" s="158"/>
      <c r="G26" s="158"/>
      <c r="H26" s="158"/>
      <c r="I26" s="130"/>
      <c r="J26" s="158"/>
      <c r="K26" s="130"/>
      <c r="L26" s="158"/>
      <c r="M26" s="130"/>
      <c r="N26" s="158"/>
      <c r="O26" s="130"/>
    </row>
    <row r="27" spans="1:16" s="32" customFormat="1" ht="16.5" thickBot="1">
      <c r="A27" s="32" t="s">
        <v>293</v>
      </c>
      <c r="C27" s="59">
        <f>SUM(C23:C26)</f>
        <v>20753</v>
      </c>
      <c r="D27" s="64"/>
      <c r="E27" s="59">
        <f>SUM(E23:E26)</f>
        <v>1222</v>
      </c>
      <c r="F27" s="64"/>
      <c r="G27" s="59">
        <f>SUM(G23:G26)</f>
        <v>0</v>
      </c>
      <c r="H27" s="64"/>
      <c r="I27" s="59">
        <f>SUM(I23:I26)</f>
        <v>-48</v>
      </c>
      <c r="J27" s="64"/>
      <c r="K27" s="59">
        <f>SUM(K23:K26)</f>
        <v>14012</v>
      </c>
      <c r="L27" s="64"/>
      <c r="M27" s="59">
        <f>SUM(M23:M25)</f>
        <v>937</v>
      </c>
      <c r="N27" s="64"/>
      <c r="O27" s="59">
        <f>SUM(C27:M27)</f>
        <v>36876</v>
      </c>
      <c r="P27" s="50"/>
    </row>
    <row r="28" spans="3:15" s="32" customFormat="1" ht="16.5" thickTop="1">
      <c r="C28" s="47"/>
      <c r="D28" s="48"/>
      <c r="E28" s="47"/>
      <c r="F28" s="48"/>
      <c r="G28" s="48"/>
      <c r="H28" s="48"/>
      <c r="I28" s="47"/>
      <c r="J28" s="48"/>
      <c r="K28" s="47"/>
      <c r="L28" s="48"/>
      <c r="M28" s="47"/>
      <c r="N28" s="48"/>
      <c r="O28" s="47"/>
    </row>
    <row r="29" spans="3:15" s="32" customFormat="1" ht="15.75">
      <c r="C29" s="47"/>
      <c r="D29" s="49"/>
      <c r="E29" s="47"/>
      <c r="F29" s="49"/>
      <c r="G29" s="49"/>
      <c r="H29" s="49"/>
      <c r="I29" s="47"/>
      <c r="J29" s="49"/>
      <c r="K29" s="47"/>
      <c r="L29" s="49"/>
      <c r="M29" s="49"/>
      <c r="N29" s="49"/>
      <c r="O29" s="47"/>
    </row>
    <row r="35" spans="1:15" ht="15.75">
      <c r="A35" s="167" t="s">
        <v>69</v>
      </c>
      <c r="B35" s="167"/>
      <c r="C35" s="167"/>
      <c r="D35" s="167"/>
      <c r="E35" s="167"/>
      <c r="F35" s="167"/>
      <c r="G35" s="167"/>
      <c r="H35" s="167"/>
      <c r="I35" s="167"/>
      <c r="J35" s="167"/>
      <c r="K35" s="167"/>
      <c r="L35" s="167"/>
      <c r="M35" s="167"/>
      <c r="N35" s="167"/>
      <c r="O35" s="167"/>
    </row>
    <row r="40" spans="1:15" ht="15.75">
      <c r="A40" s="168"/>
      <c r="B40" s="168"/>
      <c r="C40" s="168"/>
      <c r="D40" s="168"/>
      <c r="E40" s="168"/>
      <c r="F40" s="168"/>
      <c r="G40" s="168"/>
      <c r="H40" s="168"/>
      <c r="I40" s="168"/>
      <c r="J40" s="168"/>
      <c r="K40" s="168"/>
      <c r="L40" s="168"/>
      <c r="M40" s="168"/>
      <c r="N40" s="168"/>
      <c r="O40" s="168"/>
    </row>
  </sheetData>
  <mergeCells count="4">
    <mergeCell ref="A40:O40"/>
    <mergeCell ref="A35:O35"/>
    <mergeCell ref="C8:K8"/>
    <mergeCell ref="E10:I10"/>
  </mergeCells>
  <printOptions horizontalCentered="1"/>
  <pageMargins left="0.75" right="0.75" top="1" bottom="1" header="0.5" footer="0.5"/>
  <pageSetup fitToHeight="1" fitToWidth="1" horizontalDpi="360" verticalDpi="36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M64"/>
  <sheetViews>
    <sheetView workbookViewId="0" topLeftCell="A34">
      <selection activeCell="F35" sqref="F35"/>
    </sheetView>
  </sheetViews>
  <sheetFormatPr defaultColWidth="9.140625" defaultRowHeight="12.75"/>
  <cols>
    <col min="1" max="1" width="3.00390625" style="35" customWidth="1"/>
    <col min="2" max="2" width="60.28125" style="35" customWidth="1"/>
    <col min="3" max="3" width="2.57421875" style="35" customWidth="1"/>
    <col min="4" max="4" width="7.140625" style="35" customWidth="1"/>
    <col min="5" max="5" width="1.8515625" style="35" customWidth="1"/>
    <col min="6" max="6" width="15.421875" style="47" customWidth="1"/>
    <col min="7" max="7" width="1.7109375" style="35" customWidth="1"/>
    <col min="8" max="8" width="15.28125" style="34" customWidth="1"/>
    <col min="9" max="9" width="1.57421875" style="35" customWidth="1"/>
    <col min="10" max="10" width="9.140625" style="35" customWidth="1"/>
    <col min="11" max="11" width="13.00390625" style="35" customWidth="1"/>
    <col min="12" max="12" width="4.7109375" style="35" customWidth="1"/>
    <col min="13" max="16384" width="9.140625" style="35" customWidth="1"/>
  </cols>
  <sheetData>
    <row r="1" ht="15.75">
      <c r="A1" s="49" t="s">
        <v>24</v>
      </c>
    </row>
    <row r="3" ht="15.75">
      <c r="A3" s="49" t="s">
        <v>88</v>
      </c>
    </row>
    <row r="4" ht="15.75">
      <c r="A4" s="49" t="str">
        <f>'Income Statement'!A5</f>
        <v>FOR THE QUARTER ENDED  31 MARCH 2008</v>
      </c>
    </row>
    <row r="6" spans="4:8" ht="15.75">
      <c r="D6" s="49"/>
      <c r="E6" s="49"/>
      <c r="F6" s="53"/>
      <c r="G6" s="49"/>
      <c r="H6" s="53"/>
    </row>
    <row r="7" spans="4:8" ht="15.75">
      <c r="D7" s="49"/>
      <c r="E7" s="49"/>
      <c r="F7" s="47" t="s">
        <v>248</v>
      </c>
      <c r="G7" s="49"/>
      <c r="H7" s="34" t="str">
        <f>F7</f>
        <v>9 MONTHS</v>
      </c>
    </row>
    <row r="8" spans="4:8" ht="15.75">
      <c r="D8" s="49"/>
      <c r="E8" s="49"/>
      <c r="F8" s="47" t="s">
        <v>92</v>
      </c>
      <c r="G8" s="49"/>
      <c r="H8" s="34" t="s">
        <v>92</v>
      </c>
    </row>
    <row r="9" spans="4:8" ht="15.75">
      <c r="D9" s="49" t="s">
        <v>71</v>
      </c>
      <c r="E9" s="49"/>
      <c r="F9" s="139" t="s">
        <v>287</v>
      </c>
      <c r="G9" s="56"/>
      <c r="H9" s="139" t="s">
        <v>288</v>
      </c>
    </row>
    <row r="10" spans="4:8" ht="15.75">
      <c r="D10" s="49"/>
      <c r="E10" s="49"/>
      <c r="F10" s="47" t="s">
        <v>83</v>
      </c>
      <c r="G10" s="49"/>
      <c r="H10" s="34" t="s">
        <v>83</v>
      </c>
    </row>
    <row r="11" spans="4:8" ht="15.75">
      <c r="D11" s="49"/>
      <c r="E11" s="49"/>
      <c r="F11" s="47" t="s">
        <v>166</v>
      </c>
      <c r="G11" s="49"/>
      <c r="H11" s="34" t="s">
        <v>166</v>
      </c>
    </row>
    <row r="12" spans="4:8" ht="15.75">
      <c r="D12" s="49"/>
      <c r="E12" s="49"/>
      <c r="F12" s="29" t="s">
        <v>251</v>
      </c>
      <c r="G12" s="48"/>
      <c r="H12" s="28" t="s">
        <v>251</v>
      </c>
    </row>
    <row r="13" ht="15.75">
      <c r="A13" s="35" t="s">
        <v>89</v>
      </c>
    </row>
    <row r="14" spans="1:9" ht="15.75">
      <c r="A14" s="104" t="s">
        <v>133</v>
      </c>
      <c r="B14" s="104"/>
      <c r="C14" s="104"/>
      <c r="D14" s="104"/>
      <c r="E14" s="104"/>
      <c r="F14" s="130">
        <f>+'Income Statement'!G31</f>
        <v>12316</v>
      </c>
      <c r="G14" s="106"/>
      <c r="H14" s="131">
        <f>+'Income Statement'!I31</f>
        <v>12208</v>
      </c>
      <c r="I14" s="104"/>
    </row>
    <row r="15" spans="1:9" ht="15.75">
      <c r="A15" s="104" t="s">
        <v>90</v>
      </c>
      <c r="B15" s="104"/>
      <c r="C15" s="104"/>
      <c r="D15" s="104"/>
      <c r="E15" s="104"/>
      <c r="F15" s="130"/>
      <c r="G15" s="106"/>
      <c r="H15" s="131"/>
      <c r="I15" s="104"/>
    </row>
    <row r="16" spans="1:9" ht="15.75">
      <c r="A16" s="104" t="s">
        <v>97</v>
      </c>
      <c r="B16" s="104"/>
      <c r="C16" s="104"/>
      <c r="D16" s="104"/>
      <c r="E16" s="104"/>
      <c r="F16" s="130"/>
      <c r="G16" s="106"/>
      <c r="H16" s="131"/>
      <c r="I16" s="104"/>
    </row>
    <row r="17" spans="1:9" ht="15.75">
      <c r="A17" s="104"/>
      <c r="B17" s="104" t="s">
        <v>165</v>
      </c>
      <c r="C17" s="104"/>
      <c r="D17" s="104"/>
      <c r="E17" s="104"/>
      <c r="F17" s="130">
        <v>1050</v>
      </c>
      <c r="G17" s="106"/>
      <c r="H17" s="131">
        <v>185</v>
      </c>
      <c r="I17" s="104"/>
    </row>
    <row r="18" spans="1:9" ht="15.75">
      <c r="A18" s="104"/>
      <c r="B18" s="104" t="s">
        <v>239</v>
      </c>
      <c r="C18" s="104"/>
      <c r="D18" s="104"/>
      <c r="E18" s="104"/>
      <c r="F18" s="130">
        <v>2550</v>
      </c>
      <c r="G18" s="106"/>
      <c r="H18" s="131">
        <v>0</v>
      </c>
      <c r="I18" s="104"/>
    </row>
    <row r="19" spans="1:9" ht="15.75">
      <c r="A19" s="104"/>
      <c r="B19" s="104" t="s">
        <v>238</v>
      </c>
      <c r="C19" s="104"/>
      <c r="D19" s="104"/>
      <c r="E19" s="104"/>
      <c r="F19" s="130">
        <v>664</v>
      </c>
      <c r="G19" s="106"/>
      <c r="H19" s="131">
        <v>762</v>
      </c>
      <c r="I19" s="104"/>
    </row>
    <row r="20" spans="1:9" ht="15.75">
      <c r="A20" s="104"/>
      <c r="B20" s="104" t="s">
        <v>249</v>
      </c>
      <c r="C20" s="104"/>
      <c r="D20" s="104"/>
      <c r="E20" s="104"/>
      <c r="F20" s="130">
        <v>0</v>
      </c>
      <c r="G20" s="106"/>
      <c r="H20" s="131">
        <v>-22</v>
      </c>
      <c r="I20" s="104"/>
    </row>
    <row r="21" spans="1:9" ht="15.75">
      <c r="A21" s="104" t="s">
        <v>98</v>
      </c>
      <c r="B21" s="104"/>
      <c r="C21" s="104"/>
      <c r="D21" s="104"/>
      <c r="E21" s="104"/>
      <c r="F21" s="130"/>
      <c r="G21" s="106"/>
      <c r="H21" s="131"/>
      <c r="I21" s="104"/>
    </row>
    <row r="22" spans="1:9" ht="15.75">
      <c r="A22" s="104"/>
      <c r="B22" s="104" t="s">
        <v>91</v>
      </c>
      <c r="C22" s="104"/>
      <c r="D22" s="104"/>
      <c r="E22" s="104"/>
      <c r="F22" s="78">
        <f>+'Income Statement'!G29</f>
        <v>-1500</v>
      </c>
      <c r="G22" s="106"/>
      <c r="H22" s="79">
        <f>+'Income Statement'!I29</f>
        <v>-1952</v>
      </c>
      <c r="I22" s="104"/>
    </row>
    <row r="23" spans="1:9" ht="15.75">
      <c r="A23" s="104" t="s">
        <v>136</v>
      </c>
      <c r="B23" s="104"/>
      <c r="C23" s="104"/>
      <c r="D23" s="104"/>
      <c r="E23" s="104"/>
      <c r="F23" s="130">
        <f>SUM(F14:F22)</f>
        <v>15080</v>
      </c>
      <c r="G23" s="106"/>
      <c r="H23" s="131">
        <f>SUM(H14:H22)</f>
        <v>11181</v>
      </c>
      <c r="I23" s="104"/>
    </row>
    <row r="24" spans="1:9" ht="15.75">
      <c r="A24" s="104"/>
      <c r="B24" s="104" t="s">
        <v>111</v>
      </c>
      <c r="C24" s="104"/>
      <c r="D24" s="104"/>
      <c r="E24" s="104"/>
      <c r="F24" s="130">
        <v>-6298</v>
      </c>
      <c r="G24" s="106"/>
      <c r="H24" s="131">
        <v>-4118</v>
      </c>
      <c r="I24" s="104"/>
    </row>
    <row r="25" spans="1:9" ht="15.75">
      <c r="A25" s="104"/>
      <c r="B25" s="104" t="s">
        <v>112</v>
      </c>
      <c r="C25" s="104"/>
      <c r="D25" s="104"/>
      <c r="E25" s="104"/>
      <c r="F25" s="130">
        <v>-6576</v>
      </c>
      <c r="G25" s="106"/>
      <c r="H25" s="131">
        <v>-8118</v>
      </c>
      <c r="I25" s="104"/>
    </row>
    <row r="26" spans="1:9" ht="15.75">
      <c r="A26" s="104"/>
      <c r="B26" s="104" t="s">
        <v>113</v>
      </c>
      <c r="C26" s="104"/>
      <c r="D26" s="104"/>
      <c r="E26" s="104"/>
      <c r="F26" s="78">
        <v>2802</v>
      </c>
      <c r="G26" s="106"/>
      <c r="H26" s="79">
        <v>501</v>
      </c>
      <c r="I26" s="104"/>
    </row>
    <row r="27" spans="1:9" ht="15.75">
      <c r="A27" s="104" t="s">
        <v>93</v>
      </c>
      <c r="B27" s="104"/>
      <c r="C27" s="104"/>
      <c r="D27" s="104"/>
      <c r="E27" s="104"/>
      <c r="F27" s="130">
        <f>SUM(F23:F26)</f>
        <v>5008</v>
      </c>
      <c r="G27" s="106"/>
      <c r="H27" s="131">
        <f>SUM(H23:H26)</f>
        <v>-554</v>
      </c>
      <c r="I27" s="104"/>
    </row>
    <row r="28" spans="1:9" ht="15.75">
      <c r="A28" s="104"/>
      <c r="B28" s="104" t="s">
        <v>193</v>
      </c>
      <c r="C28" s="104"/>
      <c r="D28" s="104"/>
      <c r="E28" s="104"/>
      <c r="F28" s="130"/>
      <c r="G28" s="106"/>
      <c r="H28" s="131"/>
      <c r="I28" s="104"/>
    </row>
    <row r="29" spans="1:9" ht="15.75">
      <c r="A29" s="104"/>
      <c r="B29" s="104" t="s">
        <v>94</v>
      </c>
      <c r="C29" s="104"/>
      <c r="D29" s="104"/>
      <c r="E29" s="104"/>
      <c r="F29" s="130">
        <f>-F22</f>
        <v>1500</v>
      </c>
      <c r="G29" s="106"/>
      <c r="H29" s="131">
        <f>-H22</f>
        <v>1952</v>
      </c>
      <c r="I29" s="104"/>
    </row>
    <row r="30" spans="1:9" ht="15.75">
      <c r="A30" s="104"/>
      <c r="B30" s="104" t="s">
        <v>194</v>
      </c>
      <c r="C30" s="104"/>
      <c r="D30" s="104"/>
      <c r="E30" s="104"/>
      <c r="F30" s="130">
        <v>0</v>
      </c>
      <c r="G30" s="106"/>
      <c r="H30" s="131">
        <v>0</v>
      </c>
      <c r="I30" s="104"/>
    </row>
    <row r="31" spans="1:9" ht="15.75">
      <c r="A31" s="104"/>
      <c r="B31" s="104" t="s">
        <v>195</v>
      </c>
      <c r="C31" s="104"/>
      <c r="D31" s="104"/>
      <c r="E31" s="104"/>
      <c r="F31" s="130">
        <f>'Note B'!L65</f>
        <v>-984</v>
      </c>
      <c r="G31" s="106"/>
      <c r="H31" s="131">
        <v>-395</v>
      </c>
      <c r="I31" s="104"/>
    </row>
    <row r="32" spans="1:9" ht="15.75">
      <c r="A32" s="104" t="s">
        <v>95</v>
      </c>
      <c r="B32" s="104"/>
      <c r="C32" s="104"/>
      <c r="D32" s="104"/>
      <c r="E32" s="104"/>
      <c r="F32" s="73">
        <f>SUM(F27:F31)</f>
        <v>5524</v>
      </c>
      <c r="G32" s="106"/>
      <c r="H32" s="74">
        <f>SUM(H27:H31)</f>
        <v>1003</v>
      </c>
      <c r="I32" s="104"/>
    </row>
    <row r="33" spans="1:9" ht="15.75">
      <c r="A33" s="104" t="s">
        <v>96</v>
      </c>
      <c r="B33" s="104"/>
      <c r="C33" s="104"/>
      <c r="D33" s="104"/>
      <c r="E33" s="104"/>
      <c r="F33" s="130"/>
      <c r="G33" s="106"/>
      <c r="H33" s="131"/>
      <c r="I33" s="104"/>
    </row>
    <row r="34" spans="1:9" ht="15.75">
      <c r="A34" s="104"/>
      <c r="B34" s="104" t="s">
        <v>99</v>
      </c>
      <c r="C34" s="104"/>
      <c r="D34" s="104"/>
      <c r="E34" s="104"/>
      <c r="F34" s="130">
        <v>0</v>
      </c>
      <c r="G34" s="106"/>
      <c r="H34" s="131">
        <v>22</v>
      </c>
      <c r="I34" s="104"/>
    </row>
    <row r="35" spans="1:9" ht="15.75">
      <c r="A35" s="104"/>
      <c r="B35" s="104" t="s">
        <v>137</v>
      </c>
      <c r="C35" s="104"/>
      <c r="D35" s="104"/>
      <c r="E35" s="104"/>
      <c r="F35" s="130">
        <v>-758</v>
      </c>
      <c r="G35" s="106"/>
      <c r="H35" s="131">
        <v>-1564</v>
      </c>
      <c r="I35" s="104"/>
    </row>
    <row r="36" spans="1:9" ht="15.75">
      <c r="A36" s="104" t="s">
        <v>100</v>
      </c>
      <c r="B36" s="104"/>
      <c r="C36" s="104"/>
      <c r="D36" s="104"/>
      <c r="E36" s="104"/>
      <c r="F36" s="73">
        <f>SUM(F34:F35)</f>
        <v>-758</v>
      </c>
      <c r="G36" s="106"/>
      <c r="H36" s="74">
        <f>SUM(H34:H35)</f>
        <v>-1542</v>
      </c>
      <c r="I36" s="104"/>
    </row>
    <row r="37" spans="1:9" ht="15.75">
      <c r="A37" s="104" t="s">
        <v>101</v>
      </c>
      <c r="B37" s="104"/>
      <c r="C37" s="104"/>
      <c r="D37" s="104"/>
      <c r="E37" s="104"/>
      <c r="F37" s="130"/>
      <c r="G37" s="106"/>
      <c r="H37" s="131"/>
      <c r="I37" s="104"/>
    </row>
    <row r="38" spans="1:11" ht="15.75">
      <c r="A38" s="104"/>
      <c r="B38" s="104" t="s">
        <v>102</v>
      </c>
      <c r="C38" s="104"/>
      <c r="D38" s="104"/>
      <c r="E38" s="104"/>
      <c r="F38" s="130">
        <v>-3341</v>
      </c>
      <c r="G38" s="106"/>
      <c r="H38" s="131">
        <v>-761</v>
      </c>
      <c r="I38" s="104"/>
      <c r="K38" s="54"/>
    </row>
    <row r="39" spans="1:11" ht="15.75">
      <c r="A39" s="104"/>
      <c r="B39" s="104"/>
      <c r="C39" s="104"/>
      <c r="D39" s="104"/>
      <c r="E39" s="104"/>
      <c r="F39" s="73">
        <f>SUM(F38:F38)</f>
        <v>-3341</v>
      </c>
      <c r="G39" s="106"/>
      <c r="H39" s="74">
        <f>SUM(H38:H38)</f>
        <v>-761</v>
      </c>
      <c r="I39" s="104"/>
      <c r="K39" s="54"/>
    </row>
    <row r="40" spans="1:11" ht="15.75">
      <c r="A40" s="104"/>
      <c r="B40" s="104"/>
      <c r="C40" s="104"/>
      <c r="D40" s="104"/>
      <c r="E40" s="104"/>
      <c r="F40" s="130"/>
      <c r="G40" s="106"/>
      <c r="H40" s="131"/>
      <c r="I40" s="104"/>
      <c r="K40" s="54"/>
    </row>
    <row r="41" spans="1:13" ht="15.75">
      <c r="A41" s="104" t="s">
        <v>110</v>
      </c>
      <c r="B41" s="104"/>
      <c r="C41" s="104"/>
      <c r="D41" s="104"/>
      <c r="E41" s="104"/>
      <c r="F41" s="134">
        <f>F32+F36+F39</f>
        <v>1425</v>
      </c>
      <c r="G41" s="71"/>
      <c r="H41" s="135">
        <f>H32+H36+H39</f>
        <v>-1300</v>
      </c>
      <c r="I41" s="104"/>
      <c r="K41" s="55">
        <f>F41+F42+F44+F45-F52</f>
        <v>0</v>
      </c>
      <c r="M41" s="54">
        <f>H32+H36+H39-H41</f>
        <v>0</v>
      </c>
    </row>
    <row r="42" spans="1:9" ht="15.75">
      <c r="A42" s="104" t="s">
        <v>103</v>
      </c>
      <c r="B42" s="104"/>
      <c r="C42" s="104"/>
      <c r="D42" s="104"/>
      <c r="E42" s="104"/>
      <c r="F42" s="136">
        <v>0</v>
      </c>
      <c r="G42" s="71"/>
      <c r="H42" s="137">
        <v>22</v>
      </c>
      <c r="I42" s="104"/>
    </row>
    <row r="43" spans="1:9" ht="15.75">
      <c r="A43" s="104"/>
      <c r="B43" s="104"/>
      <c r="C43" s="104"/>
      <c r="D43" s="104"/>
      <c r="E43" s="104"/>
      <c r="F43" s="130"/>
      <c r="G43" s="106"/>
      <c r="H43" s="131"/>
      <c r="I43" s="104"/>
    </row>
    <row r="44" spans="1:9" ht="15.75">
      <c r="A44" s="104" t="s">
        <v>104</v>
      </c>
      <c r="B44" s="104"/>
      <c r="C44" s="104"/>
      <c r="D44" s="104"/>
      <c r="E44" s="104"/>
      <c r="F44" s="134">
        <v>-1231</v>
      </c>
      <c r="G44" s="106"/>
      <c r="H44" s="135">
        <v>-815</v>
      </c>
      <c r="I44" s="104"/>
    </row>
    <row r="45" spans="1:9" ht="15.75">
      <c r="A45" s="104" t="s">
        <v>103</v>
      </c>
      <c r="B45" s="104"/>
      <c r="C45" s="104"/>
      <c r="D45" s="104"/>
      <c r="E45" s="104"/>
      <c r="F45" s="136">
        <v>0</v>
      </c>
      <c r="G45" s="106"/>
      <c r="H45" s="137">
        <v>-3</v>
      </c>
      <c r="I45" s="104"/>
    </row>
    <row r="46" spans="1:9" ht="15.75">
      <c r="A46" s="104"/>
      <c r="B46" s="104"/>
      <c r="C46" s="104"/>
      <c r="D46" s="104"/>
      <c r="E46" s="104"/>
      <c r="F46" s="130"/>
      <c r="G46" s="106"/>
      <c r="H46" s="131"/>
      <c r="I46" s="104"/>
    </row>
    <row r="47" spans="1:9" ht="16.5" thickBot="1">
      <c r="A47" s="104" t="s">
        <v>105</v>
      </c>
      <c r="B47" s="104"/>
      <c r="C47" s="104"/>
      <c r="D47" s="104"/>
      <c r="E47" s="104"/>
      <c r="F47" s="80">
        <f>F41+F42+F44+F45</f>
        <v>194</v>
      </c>
      <c r="G47" s="106"/>
      <c r="H47" s="81">
        <f>H41+H42+H44+H45</f>
        <v>-2096</v>
      </c>
      <c r="I47" s="104"/>
    </row>
    <row r="48" spans="1:9" ht="15.75">
      <c r="A48" s="104"/>
      <c r="B48" s="104"/>
      <c r="C48" s="104"/>
      <c r="D48" s="104"/>
      <c r="E48" s="104"/>
      <c r="F48" s="130"/>
      <c r="G48" s="106"/>
      <c r="H48" s="131"/>
      <c r="I48" s="104"/>
    </row>
    <row r="49" spans="1:9" ht="15.75">
      <c r="A49" s="104" t="s">
        <v>170</v>
      </c>
      <c r="B49" s="104"/>
      <c r="C49" s="104"/>
      <c r="D49" s="104"/>
      <c r="E49" s="104"/>
      <c r="F49" s="138"/>
      <c r="G49" s="106"/>
      <c r="H49" s="131"/>
      <c r="I49" s="104"/>
    </row>
    <row r="50" spans="1:9" ht="15.75">
      <c r="A50" s="104" t="s">
        <v>171</v>
      </c>
      <c r="B50" s="104"/>
      <c r="C50" s="104"/>
      <c r="D50" s="104"/>
      <c r="E50" s="104"/>
      <c r="F50" s="130">
        <v>1161</v>
      </c>
      <c r="G50" s="106"/>
      <c r="H50" s="131">
        <v>1191</v>
      </c>
      <c r="I50" s="104"/>
    </row>
    <row r="51" spans="1:9" ht="15.75">
      <c r="A51" s="104" t="s">
        <v>172</v>
      </c>
      <c r="B51" s="104"/>
      <c r="C51" s="104"/>
      <c r="D51" s="104"/>
      <c r="E51" s="104"/>
      <c r="F51" s="130">
        <v>-967</v>
      </c>
      <c r="G51" s="106"/>
      <c r="H51" s="131">
        <v>-3287</v>
      </c>
      <c r="I51" s="104"/>
    </row>
    <row r="52" spans="1:9" ht="16.5" thickBot="1">
      <c r="A52" s="104" t="s">
        <v>105</v>
      </c>
      <c r="B52" s="104"/>
      <c r="C52" s="104"/>
      <c r="D52" s="104"/>
      <c r="E52" s="104"/>
      <c r="F52" s="128">
        <f>SUM(F50:F51)</f>
        <v>194</v>
      </c>
      <c r="G52" s="106"/>
      <c r="H52" s="129">
        <f>SUM(H50:H51)</f>
        <v>-2096</v>
      </c>
      <c r="I52" s="104"/>
    </row>
    <row r="53" spans="1:9" ht="16.5" thickTop="1">
      <c r="A53" s="104"/>
      <c r="B53" s="104"/>
      <c r="C53" s="104"/>
      <c r="D53" s="104"/>
      <c r="E53" s="104"/>
      <c r="F53" s="60"/>
      <c r="G53" s="104"/>
      <c r="H53" s="62"/>
      <c r="I53" s="104"/>
    </row>
    <row r="54" spans="1:9" ht="15.75">
      <c r="A54" s="104"/>
      <c r="B54" s="104"/>
      <c r="C54" s="104"/>
      <c r="D54" s="104"/>
      <c r="E54" s="104"/>
      <c r="F54" s="60"/>
      <c r="G54" s="104"/>
      <c r="H54" s="62"/>
      <c r="I54" s="104"/>
    </row>
    <row r="55" spans="1:9" ht="15.75">
      <c r="A55" s="104"/>
      <c r="B55" s="104"/>
      <c r="C55" s="104"/>
      <c r="D55" s="104"/>
      <c r="E55" s="104"/>
      <c r="F55" s="60"/>
      <c r="G55" s="104"/>
      <c r="H55" s="62"/>
      <c r="I55" s="104"/>
    </row>
    <row r="56" spans="1:9" ht="15.75">
      <c r="A56" s="104"/>
      <c r="B56" s="104"/>
      <c r="C56" s="104"/>
      <c r="D56" s="104"/>
      <c r="E56" s="104"/>
      <c r="F56" s="60"/>
      <c r="G56" s="104"/>
      <c r="H56" s="62"/>
      <c r="I56" s="104"/>
    </row>
    <row r="57" spans="1:9" ht="15.75">
      <c r="A57" s="104"/>
      <c r="B57" s="104"/>
      <c r="C57" s="104"/>
      <c r="D57" s="104"/>
      <c r="E57" s="104"/>
      <c r="F57" s="57"/>
      <c r="G57" s="104"/>
      <c r="H57" s="63"/>
      <c r="I57" s="104"/>
    </row>
    <row r="58" spans="1:9" ht="15.75">
      <c r="A58" s="173" t="s">
        <v>69</v>
      </c>
      <c r="B58" s="173"/>
      <c r="C58" s="173"/>
      <c r="D58" s="173"/>
      <c r="E58" s="173"/>
      <c r="F58" s="173"/>
      <c r="G58" s="173"/>
      <c r="H58" s="173"/>
      <c r="I58" s="173"/>
    </row>
    <row r="59" spans="1:9" ht="15.75">
      <c r="A59" s="104"/>
      <c r="B59" s="104"/>
      <c r="C59" s="104"/>
      <c r="D59" s="104"/>
      <c r="E59" s="104"/>
      <c r="F59" s="57"/>
      <c r="G59" s="104"/>
      <c r="H59" s="63"/>
      <c r="I59" s="104"/>
    </row>
    <row r="60" spans="1:9" ht="15.75">
      <c r="A60" s="104"/>
      <c r="B60" s="104"/>
      <c r="C60" s="104"/>
      <c r="D60" s="104"/>
      <c r="E60" s="104"/>
      <c r="F60" s="57"/>
      <c r="G60" s="104"/>
      <c r="H60" s="63"/>
      <c r="I60" s="104"/>
    </row>
    <row r="61" spans="1:9" ht="15.75">
      <c r="A61" s="104"/>
      <c r="B61" s="104"/>
      <c r="C61" s="104"/>
      <c r="D61" s="104"/>
      <c r="E61" s="104"/>
      <c r="F61" s="57"/>
      <c r="G61" s="104"/>
      <c r="H61" s="63"/>
      <c r="I61" s="104"/>
    </row>
    <row r="62" spans="1:9" ht="15.75">
      <c r="A62" s="104"/>
      <c r="B62" s="104"/>
      <c r="C62" s="104"/>
      <c r="D62" s="104"/>
      <c r="E62" s="104"/>
      <c r="F62" s="57"/>
      <c r="G62" s="104"/>
      <c r="H62" s="63"/>
      <c r="I62" s="104"/>
    </row>
    <row r="63" spans="1:9" ht="15.75">
      <c r="A63" s="104"/>
      <c r="B63" s="104"/>
      <c r="C63" s="104"/>
      <c r="D63" s="104"/>
      <c r="E63" s="104"/>
      <c r="F63" s="57"/>
      <c r="G63" s="104"/>
      <c r="H63" s="63"/>
      <c r="I63" s="104"/>
    </row>
    <row r="64" spans="1:9" ht="15.75">
      <c r="A64" s="104"/>
      <c r="B64" s="104"/>
      <c r="C64" s="104"/>
      <c r="D64" s="104"/>
      <c r="E64" s="104"/>
      <c r="F64" s="57"/>
      <c r="G64" s="104"/>
      <c r="H64" s="63"/>
      <c r="I64" s="104"/>
    </row>
  </sheetData>
  <mergeCells count="1">
    <mergeCell ref="A58:I58"/>
  </mergeCells>
  <printOptions horizontalCentered="1"/>
  <pageMargins left="0.75" right="0.75" top="1" bottom="1" header="0.5" footer="0.5"/>
  <pageSetup fitToHeight="1" fitToWidth="1" horizontalDpi="360" verticalDpi="360" orientation="portrait" paperSize="9" scale="61" r:id="rId1"/>
</worksheet>
</file>

<file path=xl/worksheets/sheet6.xml><?xml version="1.0" encoding="utf-8"?>
<worksheet xmlns="http://schemas.openxmlformats.org/spreadsheetml/2006/main" xmlns:r="http://schemas.openxmlformats.org/officeDocument/2006/relationships">
  <dimension ref="A1:X151"/>
  <sheetViews>
    <sheetView workbookViewId="0" topLeftCell="A97">
      <selection activeCell="M133" sqref="M133"/>
    </sheetView>
  </sheetViews>
  <sheetFormatPr defaultColWidth="9.140625" defaultRowHeight="12.75"/>
  <cols>
    <col min="1" max="1" width="3.421875" style="102" customWidth="1"/>
    <col min="2" max="4" width="9.140625" style="33" customWidth="1"/>
    <col min="5" max="5" width="1.421875" style="33" customWidth="1"/>
    <col min="6" max="6" width="9.140625" style="33" customWidth="1"/>
    <col min="7" max="7" width="1.421875" style="33" customWidth="1"/>
    <col min="8" max="8" width="10.28125" style="33" customWidth="1"/>
    <col min="9" max="9" width="1.57421875" style="33" customWidth="1"/>
    <col min="10" max="10" width="11.00390625" style="33" customWidth="1"/>
    <col min="11" max="11" width="1.8515625" style="33" customWidth="1"/>
    <col min="12" max="12" width="10.00390625" style="33" customWidth="1"/>
    <col min="13" max="13" width="8.421875" style="33" customWidth="1"/>
    <col min="14" max="14" width="7.421875" style="33" customWidth="1"/>
    <col min="15" max="15" width="9.140625" style="33" customWidth="1"/>
    <col min="16" max="16" width="12.57421875" style="33" customWidth="1"/>
    <col min="17" max="16384" width="9.140625" style="33" customWidth="1"/>
  </cols>
  <sheetData>
    <row r="1" spans="1:8" ht="15.75">
      <c r="A1" s="99" t="s">
        <v>35</v>
      </c>
      <c r="C1" s="9"/>
      <c r="D1" s="16"/>
      <c r="E1" s="16"/>
      <c r="F1" s="51"/>
      <c r="G1" s="16"/>
      <c r="H1" s="16"/>
    </row>
    <row r="2" spans="1:8" ht="15.75">
      <c r="A2" s="100"/>
      <c r="C2" s="16"/>
      <c r="D2" s="16"/>
      <c r="E2" s="16"/>
      <c r="F2" s="16"/>
      <c r="G2" s="16"/>
      <c r="H2" s="16"/>
    </row>
    <row r="3" spans="1:8" ht="15.75">
      <c r="A3" s="101" t="s">
        <v>158</v>
      </c>
      <c r="C3" s="9"/>
      <c r="D3" s="16"/>
      <c r="E3" s="16"/>
      <c r="F3" s="16"/>
      <c r="G3" s="16"/>
      <c r="H3" s="16"/>
    </row>
    <row r="4" spans="2:8" ht="15.75">
      <c r="B4" s="101" t="str">
        <f>'Income Statement'!A5</f>
        <v>FOR THE QUARTER ENDED  31 MARCH 2008</v>
      </c>
      <c r="C4" s="9"/>
      <c r="D4" s="16"/>
      <c r="E4" s="16"/>
      <c r="F4" s="16"/>
      <c r="G4" s="16"/>
      <c r="H4" s="16"/>
    </row>
    <row r="5" spans="1:8" ht="15.75">
      <c r="A5" s="101"/>
      <c r="C5" s="9"/>
      <c r="D5" s="16"/>
      <c r="E5" s="16"/>
      <c r="F5" s="16"/>
      <c r="G5" s="16"/>
      <c r="H5" s="16"/>
    </row>
    <row r="6" spans="2:8" ht="15.75">
      <c r="B6" s="16"/>
      <c r="C6" s="16"/>
      <c r="D6" s="16"/>
      <c r="E6" s="16"/>
      <c r="F6" s="16"/>
      <c r="G6" s="16"/>
      <c r="H6" s="16"/>
    </row>
    <row r="7" spans="1:8" s="32" customFormat="1" ht="15.75">
      <c r="A7" s="103">
        <v>1</v>
      </c>
      <c r="B7" s="50" t="s">
        <v>114</v>
      </c>
      <c r="C7" s="50"/>
      <c r="D7" s="50"/>
      <c r="E7" s="50"/>
      <c r="F7" s="50"/>
      <c r="G7" s="50"/>
      <c r="H7" s="50"/>
    </row>
    <row r="8" spans="2:8" ht="15.75">
      <c r="B8" s="16"/>
      <c r="C8" s="16"/>
      <c r="D8" s="16"/>
      <c r="E8" s="16"/>
      <c r="F8" s="16"/>
      <c r="G8" s="16"/>
      <c r="H8" s="16"/>
    </row>
    <row r="9" spans="2:14" ht="15.75">
      <c r="B9" s="174" t="s">
        <v>260</v>
      </c>
      <c r="C9" s="174"/>
      <c r="D9" s="174"/>
      <c r="E9" s="174"/>
      <c r="F9" s="174"/>
      <c r="G9" s="174"/>
      <c r="H9" s="174"/>
      <c r="I9" s="177"/>
      <c r="J9" s="177"/>
      <c r="K9" s="177"/>
      <c r="L9" s="177"/>
      <c r="M9" s="177"/>
      <c r="N9" s="177"/>
    </row>
    <row r="10" spans="2:14" ht="15.75">
      <c r="B10" s="174"/>
      <c r="C10" s="174"/>
      <c r="D10" s="174"/>
      <c r="E10" s="174"/>
      <c r="F10" s="174"/>
      <c r="G10" s="174"/>
      <c r="H10" s="174"/>
      <c r="I10" s="177"/>
      <c r="J10" s="177"/>
      <c r="K10" s="177"/>
      <c r="L10" s="177"/>
      <c r="M10" s="177"/>
      <c r="N10" s="177"/>
    </row>
    <row r="11" spans="2:14" ht="15.75">
      <c r="B11" s="174"/>
      <c r="C11" s="174"/>
      <c r="D11" s="174"/>
      <c r="E11" s="174"/>
      <c r="F11" s="174"/>
      <c r="G11" s="174"/>
      <c r="H11" s="174"/>
      <c r="I11" s="177"/>
      <c r="J11" s="177"/>
      <c r="K11" s="177"/>
      <c r="L11" s="177"/>
      <c r="M11" s="177"/>
      <c r="N11" s="177"/>
    </row>
    <row r="12" spans="2:8" ht="15.75">
      <c r="B12" s="16"/>
      <c r="C12" s="16"/>
      <c r="D12" s="16"/>
      <c r="E12" s="16"/>
      <c r="F12" s="16"/>
      <c r="G12" s="16"/>
      <c r="H12" s="16"/>
    </row>
    <row r="13" spans="2:14" ht="15.75">
      <c r="B13" s="174" t="s">
        <v>261</v>
      </c>
      <c r="C13" s="175"/>
      <c r="D13" s="175"/>
      <c r="E13" s="175"/>
      <c r="F13" s="175"/>
      <c r="G13" s="175"/>
      <c r="H13" s="175"/>
      <c r="I13" s="175"/>
      <c r="J13" s="175"/>
      <c r="K13" s="175"/>
      <c r="L13" s="175"/>
      <c r="M13" s="175"/>
      <c r="N13" s="175"/>
    </row>
    <row r="14" spans="2:14" ht="15.75">
      <c r="B14" s="175"/>
      <c r="C14" s="175"/>
      <c r="D14" s="175"/>
      <c r="E14" s="175"/>
      <c r="F14" s="175"/>
      <c r="G14" s="175"/>
      <c r="H14" s="175"/>
      <c r="I14" s="175"/>
      <c r="J14" s="175"/>
      <c r="K14" s="175"/>
      <c r="L14" s="175"/>
      <c r="M14" s="175"/>
      <c r="N14" s="175"/>
    </row>
    <row r="15" spans="2:14" ht="15.75">
      <c r="B15" s="175"/>
      <c r="C15" s="175"/>
      <c r="D15" s="175"/>
      <c r="E15" s="175"/>
      <c r="F15" s="175"/>
      <c r="G15" s="175"/>
      <c r="H15" s="175"/>
      <c r="I15" s="175"/>
      <c r="J15" s="175"/>
      <c r="K15" s="175"/>
      <c r="L15" s="175"/>
      <c r="M15" s="175"/>
      <c r="N15" s="175"/>
    </row>
    <row r="16" spans="2:14" ht="15.75">
      <c r="B16" s="175"/>
      <c r="C16" s="175"/>
      <c r="D16" s="175"/>
      <c r="E16" s="175"/>
      <c r="F16" s="175"/>
      <c r="G16" s="175"/>
      <c r="H16" s="175"/>
      <c r="I16" s="175"/>
      <c r="J16" s="175"/>
      <c r="K16" s="175"/>
      <c r="L16" s="175"/>
      <c r="M16" s="175"/>
      <c r="N16" s="175"/>
    </row>
    <row r="17" spans="2:14" ht="15.75">
      <c r="B17" s="175"/>
      <c r="C17" s="175"/>
      <c r="D17" s="175"/>
      <c r="E17" s="175"/>
      <c r="F17" s="175"/>
      <c r="G17" s="175"/>
      <c r="H17" s="175"/>
      <c r="I17" s="175"/>
      <c r="J17" s="175"/>
      <c r="K17" s="175"/>
      <c r="L17" s="175"/>
      <c r="M17" s="175"/>
      <c r="N17" s="175"/>
    </row>
    <row r="18" spans="2:14" ht="15.75">
      <c r="B18" s="105"/>
      <c r="C18" s="105"/>
      <c r="D18" s="105"/>
      <c r="E18" s="105"/>
      <c r="F18" s="105"/>
      <c r="G18" s="105"/>
      <c r="H18" s="105"/>
      <c r="I18" s="105"/>
      <c r="J18" s="105"/>
      <c r="K18" s="105"/>
      <c r="L18" s="105"/>
      <c r="M18" s="105"/>
      <c r="N18" s="105"/>
    </row>
    <row r="19" spans="2:8" ht="15.75">
      <c r="B19" s="16"/>
      <c r="C19" s="16"/>
      <c r="D19" s="16"/>
      <c r="E19" s="16"/>
      <c r="F19" s="16"/>
      <c r="G19" s="16"/>
      <c r="H19" s="16"/>
    </row>
    <row r="20" spans="2:14" ht="15.75">
      <c r="B20" s="174" t="s">
        <v>262</v>
      </c>
      <c r="C20" s="174"/>
      <c r="D20" s="174"/>
      <c r="E20" s="174"/>
      <c r="F20" s="174"/>
      <c r="G20" s="174"/>
      <c r="H20" s="174"/>
      <c r="I20" s="177"/>
      <c r="J20" s="177"/>
      <c r="K20" s="177"/>
      <c r="L20" s="177"/>
      <c r="M20" s="177"/>
      <c r="N20" s="177"/>
    </row>
    <row r="21" spans="2:14" ht="15.75">
      <c r="B21" s="174"/>
      <c r="C21" s="174"/>
      <c r="D21" s="174"/>
      <c r="E21" s="174"/>
      <c r="F21" s="174"/>
      <c r="G21" s="174"/>
      <c r="H21" s="174"/>
      <c r="I21" s="177"/>
      <c r="J21" s="177"/>
      <c r="K21" s="177"/>
      <c r="L21" s="177"/>
      <c r="M21" s="177"/>
      <c r="N21" s="177"/>
    </row>
    <row r="22" spans="2:8" ht="15.75">
      <c r="B22" s="16"/>
      <c r="C22" s="16"/>
      <c r="D22" s="16"/>
      <c r="E22" s="16"/>
      <c r="F22" s="16"/>
      <c r="G22" s="16"/>
      <c r="H22" s="16"/>
    </row>
    <row r="23" spans="1:8" ht="15.75">
      <c r="A23" s="103">
        <f>A7+1</f>
        <v>2</v>
      </c>
      <c r="B23" s="50" t="s">
        <v>209</v>
      </c>
      <c r="C23" s="16"/>
      <c r="D23" s="16"/>
      <c r="E23" s="16"/>
      <c r="F23" s="16"/>
      <c r="G23" s="16"/>
      <c r="H23" s="16"/>
    </row>
    <row r="24" spans="2:8" ht="15.75">
      <c r="B24" s="16"/>
      <c r="C24" s="16"/>
      <c r="D24" s="16"/>
      <c r="E24" s="16"/>
      <c r="F24" s="16"/>
      <c r="G24" s="16"/>
      <c r="H24" s="16"/>
    </row>
    <row r="25" spans="2:14" ht="15.75">
      <c r="B25" s="174" t="s">
        <v>294</v>
      </c>
      <c r="C25" s="175"/>
      <c r="D25" s="175"/>
      <c r="E25" s="175"/>
      <c r="F25" s="175"/>
      <c r="G25" s="175"/>
      <c r="H25" s="175"/>
      <c r="I25" s="175"/>
      <c r="J25" s="175"/>
      <c r="K25" s="175"/>
      <c r="L25" s="175"/>
      <c r="M25" s="175"/>
      <c r="N25" s="175"/>
    </row>
    <row r="26" spans="2:14" ht="15.75">
      <c r="B26" s="175"/>
      <c r="C26" s="175"/>
      <c r="D26" s="175"/>
      <c r="E26" s="175"/>
      <c r="F26" s="175"/>
      <c r="G26" s="175"/>
      <c r="H26" s="175"/>
      <c r="I26" s="175"/>
      <c r="J26" s="175"/>
      <c r="K26" s="175"/>
      <c r="L26" s="175"/>
      <c r="M26" s="175"/>
      <c r="N26" s="175"/>
    </row>
    <row r="27" spans="2:14" ht="15.75">
      <c r="B27" s="175"/>
      <c r="C27" s="175"/>
      <c r="D27" s="175"/>
      <c r="E27" s="175"/>
      <c r="F27" s="175"/>
      <c r="G27" s="175"/>
      <c r="H27" s="175"/>
      <c r="I27" s="175"/>
      <c r="J27" s="175"/>
      <c r="K27" s="175"/>
      <c r="L27" s="175"/>
      <c r="M27" s="175"/>
      <c r="N27" s="175"/>
    </row>
    <row r="28" spans="2:14" ht="23.25" customHeight="1">
      <c r="B28" s="175"/>
      <c r="C28" s="175"/>
      <c r="D28" s="175"/>
      <c r="E28" s="175"/>
      <c r="F28" s="175"/>
      <c r="G28" s="175"/>
      <c r="H28" s="175"/>
      <c r="I28" s="175"/>
      <c r="J28" s="175"/>
      <c r="K28" s="175"/>
      <c r="L28" s="175"/>
      <c r="M28" s="175"/>
      <c r="N28" s="175"/>
    </row>
    <row r="29" spans="2:8" ht="15.75">
      <c r="B29" s="16"/>
      <c r="C29" s="16"/>
      <c r="D29" s="16"/>
      <c r="E29" s="16"/>
      <c r="F29" s="16"/>
      <c r="G29" s="16"/>
      <c r="H29" s="16"/>
    </row>
    <row r="30" spans="2:8" ht="15.75">
      <c r="B30" s="16" t="s">
        <v>218</v>
      </c>
      <c r="C30" s="16" t="s">
        <v>219</v>
      </c>
      <c r="D30" s="16"/>
      <c r="E30" s="16"/>
      <c r="F30" s="16"/>
      <c r="G30" s="16"/>
      <c r="H30" s="16"/>
    </row>
    <row r="31" spans="2:8" ht="15.75">
      <c r="B31" s="16" t="s">
        <v>220</v>
      </c>
      <c r="C31" s="16" t="s">
        <v>221</v>
      </c>
      <c r="D31" s="16"/>
      <c r="E31" s="16"/>
      <c r="F31" s="16"/>
      <c r="G31" s="16"/>
      <c r="H31" s="16"/>
    </row>
    <row r="32" spans="2:8" ht="15.75">
      <c r="B32" s="16" t="s">
        <v>222</v>
      </c>
      <c r="C32" s="16" t="s">
        <v>223</v>
      </c>
      <c r="D32" s="16"/>
      <c r="E32" s="16"/>
      <c r="F32" s="16"/>
      <c r="G32" s="16"/>
      <c r="H32" s="16"/>
    </row>
    <row r="33" spans="2:8" ht="15.75">
      <c r="B33" s="16" t="s">
        <v>224</v>
      </c>
      <c r="C33" s="16" t="s">
        <v>225</v>
      </c>
      <c r="D33" s="16"/>
      <c r="E33" s="16"/>
      <c r="F33" s="16"/>
      <c r="G33" s="16"/>
      <c r="H33" s="16"/>
    </row>
    <row r="34" spans="2:8" ht="15.75">
      <c r="B34" s="16"/>
      <c r="C34" s="16"/>
      <c r="D34" s="16"/>
      <c r="E34" s="16"/>
      <c r="F34" s="16"/>
      <c r="G34" s="16"/>
      <c r="H34" s="16"/>
    </row>
    <row r="35" spans="2:14" ht="15.75">
      <c r="B35" s="174" t="s">
        <v>310</v>
      </c>
      <c r="C35" s="174"/>
      <c r="D35" s="174"/>
      <c r="E35" s="174"/>
      <c r="F35" s="174"/>
      <c r="G35" s="174"/>
      <c r="H35" s="174"/>
      <c r="I35" s="177"/>
      <c r="J35" s="177"/>
      <c r="K35" s="177"/>
      <c r="L35" s="177"/>
      <c r="M35" s="177"/>
      <c r="N35" s="177"/>
    </row>
    <row r="36" spans="2:14" ht="15.75">
      <c r="B36" s="174"/>
      <c r="C36" s="174"/>
      <c r="D36" s="174"/>
      <c r="E36" s="174"/>
      <c r="F36" s="174"/>
      <c r="G36" s="174"/>
      <c r="H36" s="174"/>
      <c r="I36" s="177"/>
      <c r="J36" s="177"/>
      <c r="K36" s="177"/>
      <c r="L36" s="177"/>
      <c r="M36" s="177"/>
      <c r="N36" s="177"/>
    </row>
    <row r="37" spans="2:14" ht="15.75">
      <c r="B37" s="176"/>
      <c r="C37" s="176"/>
      <c r="D37" s="176"/>
      <c r="E37" s="176"/>
      <c r="F37" s="176"/>
      <c r="G37" s="176"/>
      <c r="H37" s="176"/>
      <c r="I37" s="176"/>
      <c r="J37" s="176"/>
      <c r="K37" s="176"/>
      <c r="L37" s="176"/>
      <c r="M37" s="176"/>
      <c r="N37" s="176"/>
    </row>
    <row r="38" spans="2:14" ht="15.75">
      <c r="B38" s="176"/>
      <c r="C38" s="176"/>
      <c r="D38" s="176"/>
      <c r="E38" s="176"/>
      <c r="F38" s="176"/>
      <c r="G38" s="176"/>
      <c r="H38" s="176"/>
      <c r="I38" s="176"/>
      <c r="J38" s="176"/>
      <c r="K38" s="176"/>
      <c r="L38" s="176"/>
      <c r="M38" s="176"/>
      <c r="N38" s="176"/>
    </row>
    <row r="39" spans="2:14" ht="15.75">
      <c r="B39" s="176"/>
      <c r="C39" s="176"/>
      <c r="D39" s="176"/>
      <c r="E39" s="176"/>
      <c r="F39" s="176"/>
      <c r="G39" s="176"/>
      <c r="H39" s="176"/>
      <c r="I39" s="176"/>
      <c r="J39" s="176"/>
      <c r="K39" s="176"/>
      <c r="L39" s="176"/>
      <c r="M39" s="176"/>
      <c r="N39" s="176"/>
    </row>
    <row r="40" spans="2:8" ht="15.75">
      <c r="B40" s="16"/>
      <c r="C40" s="16"/>
      <c r="D40" s="16"/>
      <c r="E40" s="16"/>
      <c r="F40" s="16"/>
      <c r="G40" s="16"/>
      <c r="H40" s="16"/>
    </row>
    <row r="41" spans="2:14" ht="15.75">
      <c r="B41" s="174" t="s">
        <v>295</v>
      </c>
      <c r="C41" s="175"/>
      <c r="D41" s="175"/>
      <c r="E41" s="175"/>
      <c r="F41" s="175"/>
      <c r="G41" s="175"/>
      <c r="H41" s="175"/>
      <c r="I41" s="175"/>
      <c r="J41" s="175"/>
      <c r="K41" s="175"/>
      <c r="L41" s="175"/>
      <c r="M41" s="175"/>
      <c r="N41" s="175"/>
    </row>
    <row r="42" spans="2:14" ht="15.75">
      <c r="B42" s="175"/>
      <c r="C42" s="175"/>
      <c r="D42" s="175"/>
      <c r="E42" s="175"/>
      <c r="F42" s="175"/>
      <c r="G42" s="175"/>
      <c r="H42" s="175"/>
      <c r="I42" s="175"/>
      <c r="J42" s="175"/>
      <c r="K42" s="175"/>
      <c r="L42" s="175"/>
      <c r="M42" s="175"/>
      <c r="N42" s="175"/>
    </row>
    <row r="43" spans="2:8" ht="15.75">
      <c r="B43" s="16"/>
      <c r="C43" s="16"/>
      <c r="D43" s="16"/>
      <c r="E43" s="16"/>
      <c r="F43" s="16"/>
      <c r="G43" s="16"/>
      <c r="H43" s="16"/>
    </row>
    <row r="44" spans="2:8" ht="15.75">
      <c r="B44" s="16" t="s">
        <v>226</v>
      </c>
      <c r="C44" s="16"/>
      <c r="D44" s="16"/>
      <c r="E44" s="16"/>
      <c r="F44" s="16"/>
      <c r="G44" s="16"/>
      <c r="H44" s="16"/>
    </row>
    <row r="45" spans="2:8" ht="15.75">
      <c r="B45" s="16"/>
      <c r="C45" s="16"/>
      <c r="D45" s="16"/>
      <c r="E45" s="16"/>
      <c r="F45" s="16"/>
      <c r="G45" s="16"/>
      <c r="H45" s="16"/>
    </row>
    <row r="46" spans="2:14" ht="15.75">
      <c r="B46" s="174" t="s">
        <v>282</v>
      </c>
      <c r="C46" s="175"/>
      <c r="D46" s="175"/>
      <c r="E46" s="175"/>
      <c r="F46" s="175"/>
      <c r="G46" s="175"/>
      <c r="H46" s="175"/>
      <c r="I46" s="175"/>
      <c r="J46" s="175"/>
      <c r="K46" s="175"/>
      <c r="L46" s="175"/>
      <c r="M46" s="175"/>
      <c r="N46" s="175"/>
    </row>
    <row r="47" spans="2:14" ht="15.75">
      <c r="B47" s="175"/>
      <c r="C47" s="175"/>
      <c r="D47" s="175"/>
      <c r="E47" s="175"/>
      <c r="F47" s="175"/>
      <c r="G47" s="175"/>
      <c r="H47" s="175"/>
      <c r="I47" s="175"/>
      <c r="J47" s="175"/>
      <c r="K47" s="175"/>
      <c r="L47" s="175"/>
      <c r="M47" s="175"/>
      <c r="N47" s="175"/>
    </row>
    <row r="48" spans="2:14" ht="15.75">
      <c r="B48" s="175"/>
      <c r="C48" s="175"/>
      <c r="D48" s="175"/>
      <c r="E48" s="175"/>
      <c r="F48" s="175"/>
      <c r="G48" s="175"/>
      <c r="H48" s="175"/>
      <c r="I48" s="175"/>
      <c r="J48" s="175"/>
      <c r="K48" s="175"/>
      <c r="L48" s="175"/>
      <c r="M48" s="175"/>
      <c r="N48" s="175"/>
    </row>
    <row r="49" spans="2:14" ht="15.75">
      <c r="B49" s="175"/>
      <c r="C49" s="175"/>
      <c r="D49" s="175"/>
      <c r="E49" s="175"/>
      <c r="F49" s="175"/>
      <c r="G49" s="175"/>
      <c r="H49" s="175"/>
      <c r="I49" s="175"/>
      <c r="J49" s="175"/>
      <c r="K49" s="175"/>
      <c r="L49" s="175"/>
      <c r="M49" s="175"/>
      <c r="N49" s="175"/>
    </row>
    <row r="50" spans="2:14" ht="15.75">
      <c r="B50" s="175"/>
      <c r="C50" s="175"/>
      <c r="D50" s="175"/>
      <c r="E50" s="175"/>
      <c r="F50" s="175"/>
      <c r="G50" s="175"/>
      <c r="H50" s="175"/>
      <c r="I50" s="175"/>
      <c r="J50" s="175"/>
      <c r="K50" s="175"/>
      <c r="L50" s="175"/>
      <c r="M50" s="175"/>
      <c r="N50" s="175"/>
    </row>
    <row r="51" spans="2:8" ht="15.75">
      <c r="B51" s="16"/>
      <c r="C51" s="16"/>
      <c r="D51" s="16"/>
      <c r="E51" s="16"/>
      <c r="F51" s="16"/>
      <c r="G51" s="16"/>
      <c r="H51" s="16"/>
    </row>
    <row r="52" spans="2:14" ht="15.75">
      <c r="B52" s="174" t="s">
        <v>280</v>
      </c>
      <c r="C52" s="175"/>
      <c r="D52" s="175"/>
      <c r="E52" s="175"/>
      <c r="F52" s="175"/>
      <c r="G52" s="175"/>
      <c r="H52" s="175"/>
      <c r="I52" s="175"/>
      <c r="J52" s="175"/>
      <c r="K52" s="175"/>
      <c r="L52" s="175"/>
      <c r="M52" s="175"/>
      <c r="N52" s="175"/>
    </row>
    <row r="53" spans="2:14" ht="18.75" customHeight="1">
      <c r="B53" s="175"/>
      <c r="C53" s="175"/>
      <c r="D53" s="175"/>
      <c r="E53" s="175"/>
      <c r="F53" s="175"/>
      <c r="G53" s="175"/>
      <c r="H53" s="175"/>
      <c r="I53" s="175"/>
      <c r="J53" s="175"/>
      <c r="K53" s="175"/>
      <c r="L53" s="175"/>
      <c r="M53" s="175"/>
      <c r="N53" s="175"/>
    </row>
    <row r="54" spans="2:8" ht="15.75">
      <c r="B54" s="16"/>
      <c r="C54" s="16"/>
      <c r="D54" s="16"/>
      <c r="E54" s="16"/>
      <c r="F54" s="16"/>
      <c r="G54" s="16"/>
      <c r="H54" s="16"/>
    </row>
    <row r="55" spans="2:8" ht="15.75">
      <c r="B55" s="16"/>
      <c r="C55" s="16"/>
      <c r="D55" s="16"/>
      <c r="E55" s="16"/>
      <c r="F55" s="16"/>
      <c r="G55" s="16"/>
      <c r="H55" s="16"/>
    </row>
    <row r="56" spans="1:8" ht="15.75">
      <c r="A56" s="103">
        <f>A23</f>
        <v>2</v>
      </c>
      <c r="B56" s="50" t="s">
        <v>269</v>
      </c>
      <c r="C56" s="16"/>
      <c r="D56" s="16"/>
      <c r="E56" s="16"/>
      <c r="F56" s="16"/>
      <c r="G56" s="16"/>
      <c r="H56" s="16"/>
    </row>
    <row r="57" spans="1:8" ht="15.75">
      <c r="A57" s="103"/>
      <c r="B57" s="50"/>
      <c r="C57" s="16"/>
      <c r="D57" s="16"/>
      <c r="E57" s="16"/>
      <c r="F57" s="16"/>
      <c r="G57" s="16"/>
      <c r="H57" s="16"/>
    </row>
    <row r="58" spans="2:14" ht="15.75">
      <c r="B58" s="174" t="s">
        <v>283</v>
      </c>
      <c r="C58" s="175"/>
      <c r="D58" s="175"/>
      <c r="E58" s="175"/>
      <c r="F58" s="175"/>
      <c r="G58" s="175"/>
      <c r="H58" s="175"/>
      <c r="I58" s="175"/>
      <c r="J58" s="175"/>
      <c r="K58" s="175"/>
      <c r="L58" s="175"/>
      <c r="M58" s="175"/>
      <c r="N58" s="175"/>
    </row>
    <row r="59" spans="2:14" ht="15.75">
      <c r="B59" s="175"/>
      <c r="C59" s="175"/>
      <c r="D59" s="175"/>
      <c r="E59" s="175"/>
      <c r="F59" s="175"/>
      <c r="G59" s="175"/>
      <c r="H59" s="175"/>
      <c r="I59" s="175"/>
      <c r="J59" s="175"/>
      <c r="K59" s="175"/>
      <c r="L59" s="175"/>
      <c r="M59" s="175"/>
      <c r="N59" s="175"/>
    </row>
    <row r="60" spans="2:14" ht="15.75">
      <c r="B60" s="175"/>
      <c r="C60" s="175"/>
      <c r="D60" s="175"/>
      <c r="E60" s="175"/>
      <c r="F60" s="175"/>
      <c r="G60" s="175"/>
      <c r="H60" s="175"/>
      <c r="I60" s="175"/>
      <c r="J60" s="175"/>
      <c r="K60" s="175"/>
      <c r="L60" s="175"/>
      <c r="M60" s="175"/>
      <c r="N60" s="175"/>
    </row>
    <row r="61" spans="2:14" ht="15.75">
      <c r="B61" s="175"/>
      <c r="C61" s="175"/>
      <c r="D61" s="175"/>
      <c r="E61" s="175"/>
      <c r="F61" s="175"/>
      <c r="G61" s="175"/>
      <c r="H61" s="175"/>
      <c r="I61" s="175"/>
      <c r="J61" s="175"/>
      <c r="K61" s="175"/>
      <c r="L61" s="175"/>
      <c r="M61" s="175"/>
      <c r="N61" s="175"/>
    </row>
    <row r="62" spans="2:14" ht="20.25" customHeight="1">
      <c r="B62" s="175"/>
      <c r="C62" s="175"/>
      <c r="D62" s="175"/>
      <c r="E62" s="175"/>
      <c r="F62" s="175"/>
      <c r="G62" s="175"/>
      <c r="H62" s="175"/>
      <c r="I62" s="175"/>
      <c r="J62" s="175"/>
      <c r="K62" s="175"/>
      <c r="L62" s="175"/>
      <c r="M62" s="175"/>
      <c r="N62" s="175"/>
    </row>
    <row r="63" spans="2:14" ht="15.75">
      <c r="B63" s="105"/>
      <c r="C63" s="105"/>
      <c r="D63" s="105"/>
      <c r="E63" s="105"/>
      <c r="F63" s="105"/>
      <c r="G63" s="105"/>
      <c r="H63" s="105"/>
      <c r="I63" s="105"/>
      <c r="J63" s="105"/>
      <c r="K63" s="105"/>
      <c r="L63" s="105"/>
      <c r="M63" s="105"/>
      <c r="N63" s="105"/>
    </row>
    <row r="64" spans="2:12" ht="15.75">
      <c r="B64" s="16"/>
      <c r="C64" s="16"/>
      <c r="D64" s="16"/>
      <c r="E64" s="16"/>
      <c r="F64" s="16"/>
      <c r="G64" s="16"/>
      <c r="H64" s="17"/>
      <c r="I64" s="61"/>
      <c r="J64" s="61" t="s">
        <v>228</v>
      </c>
      <c r="K64" s="61"/>
      <c r="L64" s="61"/>
    </row>
    <row r="65" spans="2:12" ht="15.75">
      <c r="B65" s="16"/>
      <c r="C65" s="16"/>
      <c r="D65" s="16"/>
      <c r="E65" s="16"/>
      <c r="F65" s="16"/>
      <c r="G65" s="16"/>
      <c r="H65" s="17" t="s">
        <v>232</v>
      </c>
      <c r="I65" s="61"/>
      <c r="J65" s="61" t="s">
        <v>229</v>
      </c>
      <c r="K65" s="61"/>
      <c r="L65" s="61"/>
    </row>
    <row r="66" spans="2:12" ht="15.75">
      <c r="B66" s="16"/>
      <c r="C66" s="16"/>
      <c r="D66" s="16"/>
      <c r="E66" s="16"/>
      <c r="F66" s="16"/>
      <c r="G66" s="16"/>
      <c r="H66" s="17" t="s">
        <v>233</v>
      </c>
      <c r="I66" s="61"/>
      <c r="J66" s="61" t="s">
        <v>230</v>
      </c>
      <c r="K66" s="61"/>
      <c r="L66" s="61"/>
    </row>
    <row r="67" spans="3:12" ht="15.75">
      <c r="C67" s="16"/>
      <c r="D67" s="16"/>
      <c r="E67" s="16"/>
      <c r="F67" s="16"/>
      <c r="G67" s="16"/>
      <c r="H67" s="17" t="s">
        <v>234</v>
      </c>
      <c r="I67" s="61"/>
      <c r="J67" s="61" t="s">
        <v>231</v>
      </c>
      <c r="K67" s="61"/>
      <c r="L67" s="61" t="s">
        <v>227</v>
      </c>
    </row>
    <row r="68" spans="2:12" ht="15.75">
      <c r="B68" s="16"/>
      <c r="C68" s="16"/>
      <c r="D68" s="16"/>
      <c r="E68" s="16"/>
      <c r="F68" s="16"/>
      <c r="G68" s="16"/>
      <c r="H68" s="6" t="s">
        <v>251</v>
      </c>
      <c r="I68" s="61"/>
      <c r="J68" s="6" t="s">
        <v>251</v>
      </c>
      <c r="K68" s="61"/>
      <c r="L68" s="6" t="s">
        <v>251</v>
      </c>
    </row>
    <row r="69" spans="2:8" ht="18.75">
      <c r="B69" s="16" t="s">
        <v>284</v>
      </c>
      <c r="C69" s="16"/>
      <c r="D69" s="16"/>
      <c r="E69" s="16"/>
      <c r="F69" s="16"/>
      <c r="G69" s="16"/>
      <c r="H69" s="16"/>
    </row>
    <row r="70" spans="2:8" ht="15.75">
      <c r="B70" s="16" t="s">
        <v>235</v>
      </c>
      <c r="C70" s="16"/>
      <c r="D70" s="16"/>
      <c r="E70" s="16"/>
      <c r="F70" s="16"/>
      <c r="G70" s="16"/>
      <c r="H70" s="16"/>
    </row>
    <row r="71" spans="2:12" ht="15.75">
      <c r="B71" s="52" t="s">
        <v>236</v>
      </c>
      <c r="C71" s="16"/>
      <c r="D71" s="16"/>
      <c r="E71" s="16"/>
      <c r="F71" s="16"/>
      <c r="G71" s="16"/>
      <c r="H71" s="14">
        <v>5503</v>
      </c>
      <c r="I71" s="104"/>
      <c r="J71" s="104">
        <v>-553</v>
      </c>
      <c r="K71" s="104"/>
      <c r="L71" s="104">
        <f>H71+J71</f>
        <v>4950</v>
      </c>
    </row>
    <row r="72" spans="2:12" ht="15.75">
      <c r="B72" s="52" t="s">
        <v>237</v>
      </c>
      <c r="C72" s="16"/>
      <c r="D72" s="16"/>
      <c r="E72" s="16"/>
      <c r="F72" s="16"/>
      <c r="G72" s="16"/>
      <c r="H72" s="14">
        <v>0</v>
      </c>
      <c r="I72" s="104"/>
      <c r="J72" s="104">
        <v>553</v>
      </c>
      <c r="K72" s="104"/>
      <c r="L72" s="104">
        <f>H72+J72</f>
        <v>553</v>
      </c>
    </row>
    <row r="73" spans="2:12" ht="15.75">
      <c r="B73" s="16"/>
      <c r="C73" s="16"/>
      <c r="D73" s="16"/>
      <c r="E73" s="16"/>
      <c r="F73" s="16"/>
      <c r="G73" s="16"/>
      <c r="H73" s="14"/>
      <c r="I73" s="104"/>
      <c r="J73" s="104"/>
      <c r="K73" s="104"/>
      <c r="L73" s="104"/>
    </row>
    <row r="74" spans="2:8" ht="15.75">
      <c r="B74" s="16"/>
      <c r="C74" s="16"/>
      <c r="D74" s="16"/>
      <c r="E74" s="16"/>
      <c r="F74" s="16"/>
      <c r="G74" s="16"/>
      <c r="H74" s="16"/>
    </row>
    <row r="75" spans="1:8" ht="15.75">
      <c r="A75" s="103">
        <f>A23+1</f>
        <v>3</v>
      </c>
      <c r="B75" s="50" t="s">
        <v>147</v>
      </c>
      <c r="C75" s="50"/>
      <c r="D75" s="50"/>
      <c r="E75" s="50"/>
      <c r="F75" s="50"/>
      <c r="G75" s="16"/>
      <c r="H75" s="16"/>
    </row>
    <row r="76" spans="1:8" ht="15.75">
      <c r="A76" s="103"/>
      <c r="B76" s="50"/>
      <c r="C76" s="50"/>
      <c r="D76" s="50"/>
      <c r="E76" s="50"/>
      <c r="F76" s="50"/>
      <c r="G76" s="16"/>
      <c r="H76" s="16"/>
    </row>
    <row r="77" spans="2:14" ht="15.75">
      <c r="B77" s="174" t="s">
        <v>296</v>
      </c>
      <c r="C77" s="175"/>
      <c r="D77" s="175"/>
      <c r="E77" s="175"/>
      <c r="F77" s="175"/>
      <c r="G77" s="175"/>
      <c r="H77" s="175"/>
      <c r="I77" s="175"/>
      <c r="J77" s="175"/>
      <c r="K77" s="175"/>
      <c r="L77" s="175"/>
      <c r="M77" s="175"/>
      <c r="N77" s="175"/>
    </row>
    <row r="78" spans="2:14" ht="20.25" customHeight="1">
      <c r="B78" s="175"/>
      <c r="C78" s="175"/>
      <c r="D78" s="175"/>
      <c r="E78" s="175"/>
      <c r="F78" s="175"/>
      <c r="G78" s="175"/>
      <c r="H78" s="175"/>
      <c r="I78" s="175"/>
      <c r="J78" s="175"/>
      <c r="K78" s="175"/>
      <c r="L78" s="175"/>
      <c r="M78" s="175"/>
      <c r="N78" s="175"/>
    </row>
    <row r="79" spans="2:8" ht="15.75">
      <c r="B79" s="16"/>
      <c r="C79" s="16"/>
      <c r="D79" s="16"/>
      <c r="E79" s="16"/>
      <c r="F79" s="16"/>
      <c r="G79" s="16"/>
      <c r="H79" s="16"/>
    </row>
    <row r="80" spans="2:8" ht="15.75">
      <c r="B80" s="16"/>
      <c r="C80" s="16"/>
      <c r="D80" s="16"/>
      <c r="E80" s="16"/>
      <c r="F80" s="16"/>
      <c r="G80" s="16"/>
      <c r="H80" s="16"/>
    </row>
    <row r="81" spans="1:8" s="32" customFormat="1" ht="15.75">
      <c r="A81" s="103">
        <f>A75+1</f>
        <v>4</v>
      </c>
      <c r="B81" s="50" t="s">
        <v>129</v>
      </c>
      <c r="C81" s="50"/>
      <c r="D81" s="50"/>
      <c r="E81" s="50"/>
      <c r="F81" s="50"/>
      <c r="G81" s="50"/>
      <c r="H81" s="50"/>
    </row>
    <row r="82" spans="2:8" ht="15.75">
      <c r="B82" s="16"/>
      <c r="C82" s="16"/>
      <c r="D82" s="16"/>
      <c r="E82" s="16"/>
      <c r="F82" s="16"/>
      <c r="G82" s="16"/>
      <c r="H82" s="16"/>
    </row>
    <row r="83" spans="2:14" ht="15.75">
      <c r="B83" s="174" t="s">
        <v>263</v>
      </c>
      <c r="C83" s="175"/>
      <c r="D83" s="175"/>
      <c r="E83" s="175"/>
      <c r="F83" s="175"/>
      <c r="G83" s="175"/>
      <c r="H83" s="175"/>
      <c r="I83" s="175"/>
      <c r="J83" s="175"/>
      <c r="K83" s="175"/>
      <c r="L83" s="175"/>
      <c r="M83" s="175"/>
      <c r="N83" s="175"/>
    </row>
    <row r="84" spans="2:14" ht="15.75">
      <c r="B84" s="175"/>
      <c r="C84" s="175"/>
      <c r="D84" s="175"/>
      <c r="E84" s="175"/>
      <c r="F84" s="175"/>
      <c r="G84" s="175"/>
      <c r="H84" s="175"/>
      <c r="I84" s="175"/>
      <c r="J84" s="175"/>
      <c r="K84" s="175"/>
      <c r="L84" s="175"/>
      <c r="M84" s="175"/>
      <c r="N84" s="175"/>
    </row>
    <row r="85" spans="2:14" ht="15.75">
      <c r="B85" s="175"/>
      <c r="C85" s="175"/>
      <c r="D85" s="175"/>
      <c r="E85" s="175"/>
      <c r="F85" s="175"/>
      <c r="G85" s="175"/>
      <c r="H85" s="175"/>
      <c r="I85" s="175"/>
      <c r="J85" s="175"/>
      <c r="K85" s="175"/>
      <c r="L85" s="175"/>
      <c r="M85" s="175"/>
      <c r="N85" s="175"/>
    </row>
    <row r="86" spans="2:14" ht="15.75">
      <c r="B86" s="175"/>
      <c r="C86" s="175"/>
      <c r="D86" s="175"/>
      <c r="E86" s="175"/>
      <c r="F86" s="175"/>
      <c r="G86" s="175"/>
      <c r="H86" s="175"/>
      <c r="I86" s="175"/>
      <c r="J86" s="175"/>
      <c r="K86" s="175"/>
      <c r="L86" s="175"/>
      <c r="M86" s="175"/>
      <c r="N86" s="175"/>
    </row>
    <row r="87" spans="2:8" ht="15.75">
      <c r="B87" s="16"/>
      <c r="C87" s="16"/>
      <c r="D87" s="16"/>
      <c r="E87" s="16"/>
      <c r="F87" s="16"/>
      <c r="G87" s="16"/>
      <c r="H87" s="16"/>
    </row>
    <row r="88" spans="2:8" ht="15.75">
      <c r="B88" s="16"/>
      <c r="C88" s="16"/>
      <c r="D88" s="16"/>
      <c r="E88" s="16"/>
      <c r="F88" s="16"/>
      <c r="G88" s="16"/>
      <c r="H88" s="16"/>
    </row>
    <row r="89" spans="1:8" s="32" customFormat="1" ht="15.75">
      <c r="A89" s="103">
        <f>A81+1</f>
        <v>5</v>
      </c>
      <c r="B89" s="50" t="s">
        <v>155</v>
      </c>
      <c r="C89" s="50"/>
      <c r="D89" s="50"/>
      <c r="E89" s="50"/>
      <c r="F89" s="50"/>
      <c r="G89" s="50"/>
      <c r="H89" s="50"/>
    </row>
    <row r="90" spans="2:8" ht="15.75">
      <c r="B90" s="16"/>
      <c r="C90" s="16"/>
      <c r="D90" s="16"/>
      <c r="E90" s="16"/>
      <c r="F90" s="16"/>
      <c r="G90" s="16"/>
      <c r="H90" s="16"/>
    </row>
    <row r="91" spans="2:8" ht="15.75">
      <c r="B91" s="16" t="s">
        <v>150</v>
      </c>
      <c r="C91" s="16"/>
      <c r="D91" s="16"/>
      <c r="E91" s="16"/>
      <c r="F91" s="16"/>
      <c r="G91" s="16"/>
      <c r="H91" s="16"/>
    </row>
    <row r="92" spans="2:8" ht="15.75">
      <c r="B92" s="16"/>
      <c r="C92" s="16"/>
      <c r="D92" s="16"/>
      <c r="E92" s="16"/>
      <c r="F92" s="16"/>
      <c r="G92" s="16"/>
      <c r="H92" s="16"/>
    </row>
    <row r="93" spans="2:8" ht="15.75">
      <c r="B93" s="16"/>
      <c r="C93" s="16"/>
      <c r="D93" s="16"/>
      <c r="E93" s="16"/>
      <c r="F93" s="16"/>
      <c r="G93" s="16"/>
      <c r="H93" s="16"/>
    </row>
    <row r="94" spans="1:8" s="32" customFormat="1" ht="15.75">
      <c r="A94" s="103">
        <f>A89+1</f>
        <v>6</v>
      </c>
      <c r="B94" s="50" t="s">
        <v>151</v>
      </c>
      <c r="C94" s="50"/>
      <c r="D94" s="50"/>
      <c r="E94" s="50"/>
      <c r="F94" s="50"/>
      <c r="G94" s="50"/>
      <c r="H94" s="50"/>
    </row>
    <row r="95" spans="2:8" ht="15.75">
      <c r="B95" s="16"/>
      <c r="C95" s="16"/>
      <c r="D95" s="16"/>
      <c r="E95" s="16"/>
      <c r="F95" s="16"/>
      <c r="G95" s="16"/>
      <c r="H95" s="16"/>
    </row>
    <row r="96" spans="2:14" ht="15.75">
      <c r="B96" s="174" t="s">
        <v>297</v>
      </c>
      <c r="C96" s="175"/>
      <c r="D96" s="175"/>
      <c r="E96" s="175"/>
      <c r="F96" s="175"/>
      <c r="G96" s="175"/>
      <c r="H96" s="175"/>
      <c r="I96" s="175"/>
      <c r="J96" s="175"/>
      <c r="K96" s="175"/>
      <c r="L96" s="175"/>
      <c r="M96" s="175"/>
      <c r="N96" s="175"/>
    </row>
    <row r="97" spans="2:14" ht="15.75">
      <c r="B97" s="175"/>
      <c r="C97" s="175"/>
      <c r="D97" s="175"/>
      <c r="E97" s="175"/>
      <c r="F97" s="175"/>
      <c r="G97" s="175"/>
      <c r="H97" s="175"/>
      <c r="I97" s="175"/>
      <c r="J97" s="175"/>
      <c r="K97" s="175"/>
      <c r="L97" s="175"/>
      <c r="M97" s="175"/>
      <c r="N97" s="175"/>
    </row>
    <row r="98" spans="2:8" ht="15.75">
      <c r="B98" s="16"/>
      <c r="C98" s="16"/>
      <c r="D98" s="16"/>
      <c r="E98" s="16"/>
      <c r="F98" s="16"/>
      <c r="G98" s="16"/>
      <c r="H98" s="16"/>
    </row>
    <row r="99" spans="1:8" s="32" customFormat="1" ht="15.75">
      <c r="A99" s="103">
        <f>A94+1</f>
        <v>7</v>
      </c>
      <c r="B99" s="50" t="s">
        <v>121</v>
      </c>
      <c r="C99" s="50"/>
      <c r="D99" s="50"/>
      <c r="E99" s="50"/>
      <c r="F99" s="50"/>
      <c r="G99" s="50"/>
      <c r="H99" s="50"/>
    </row>
    <row r="100" spans="2:8" ht="15.75">
      <c r="B100" s="16"/>
      <c r="C100" s="16"/>
      <c r="D100" s="16"/>
      <c r="E100" s="16"/>
      <c r="F100" s="16"/>
      <c r="G100" s="16"/>
      <c r="H100" s="16"/>
    </row>
    <row r="101" spans="2:14" ht="15.75">
      <c r="B101" s="174" t="s">
        <v>264</v>
      </c>
      <c r="C101" s="175"/>
      <c r="D101" s="175"/>
      <c r="E101" s="175"/>
      <c r="F101" s="175"/>
      <c r="G101" s="175"/>
      <c r="H101" s="175"/>
      <c r="I101" s="175"/>
      <c r="J101" s="175"/>
      <c r="K101" s="175"/>
      <c r="L101" s="175"/>
      <c r="M101" s="175"/>
      <c r="N101" s="175"/>
    </row>
    <row r="102" spans="2:14" ht="15.75">
      <c r="B102" s="175"/>
      <c r="C102" s="175"/>
      <c r="D102" s="175"/>
      <c r="E102" s="175"/>
      <c r="F102" s="175"/>
      <c r="G102" s="175"/>
      <c r="H102" s="175"/>
      <c r="I102" s="175"/>
      <c r="J102" s="175"/>
      <c r="K102" s="175"/>
      <c r="L102" s="175"/>
      <c r="M102" s="175"/>
      <c r="N102" s="175"/>
    </row>
    <row r="103" spans="2:8" ht="15.75">
      <c r="B103" s="16"/>
      <c r="C103" s="16"/>
      <c r="D103" s="16"/>
      <c r="E103" s="16"/>
      <c r="F103" s="16"/>
      <c r="G103" s="16"/>
      <c r="H103" s="16"/>
    </row>
    <row r="104" spans="2:8" ht="15.75">
      <c r="B104" s="16"/>
      <c r="C104" s="16"/>
      <c r="D104" s="16"/>
      <c r="E104" s="16"/>
      <c r="F104" s="16"/>
      <c r="G104" s="16"/>
      <c r="H104" s="16"/>
    </row>
    <row r="105" spans="1:8" s="32" customFormat="1" ht="15.75">
      <c r="A105" s="103">
        <f>A99+1</f>
        <v>8</v>
      </c>
      <c r="B105" s="50" t="s">
        <v>152</v>
      </c>
      <c r="C105" s="50"/>
      <c r="D105" s="50"/>
      <c r="E105" s="50"/>
      <c r="F105" s="50"/>
      <c r="G105" s="50"/>
      <c r="H105" s="50"/>
    </row>
    <row r="106" spans="2:8" ht="15.75">
      <c r="B106" s="16" t="s">
        <v>153</v>
      </c>
      <c r="C106" s="16"/>
      <c r="D106" s="16"/>
      <c r="E106" s="16"/>
      <c r="F106" s="16"/>
      <c r="G106" s="16"/>
      <c r="H106" s="16"/>
    </row>
    <row r="107" spans="2:8" ht="15.75">
      <c r="B107" s="16"/>
      <c r="C107" s="16"/>
      <c r="D107" s="16"/>
      <c r="E107" s="16"/>
      <c r="F107" s="16"/>
      <c r="G107" s="16"/>
      <c r="H107" s="16"/>
    </row>
    <row r="108" spans="2:8" ht="15.75">
      <c r="B108" s="16"/>
      <c r="C108" s="16"/>
      <c r="D108" s="16"/>
      <c r="E108" s="16"/>
      <c r="F108" s="16"/>
      <c r="G108" s="16"/>
      <c r="H108" s="16"/>
    </row>
    <row r="109" spans="1:13" ht="15.75">
      <c r="A109" s="103">
        <f>A105+1</f>
        <v>9</v>
      </c>
      <c r="B109" s="50" t="s">
        <v>125</v>
      </c>
      <c r="C109" s="50"/>
      <c r="D109" s="50"/>
      <c r="E109" s="50"/>
      <c r="F109" s="50"/>
      <c r="G109" s="50"/>
      <c r="H109" s="50"/>
      <c r="I109" s="32"/>
      <c r="J109" s="32"/>
      <c r="K109" s="32"/>
      <c r="L109" s="32"/>
      <c r="M109" s="32"/>
    </row>
    <row r="110" spans="2:8" ht="15.75">
      <c r="B110" s="16"/>
      <c r="C110" s="16"/>
      <c r="D110" s="16"/>
      <c r="E110" s="16"/>
      <c r="F110" s="16"/>
      <c r="G110" s="16"/>
      <c r="H110" s="16"/>
    </row>
    <row r="111" spans="2:13" ht="15.75">
      <c r="B111" s="16" t="s">
        <v>265</v>
      </c>
      <c r="C111" s="16"/>
      <c r="D111" s="16"/>
      <c r="G111" s="16"/>
      <c r="H111" s="17"/>
      <c r="M111" s="17"/>
    </row>
    <row r="112" spans="2:13" ht="15.75">
      <c r="B112" s="16"/>
      <c r="C112" s="16"/>
      <c r="D112" s="16"/>
      <c r="G112" s="16"/>
      <c r="H112" s="17"/>
      <c r="J112" s="17" t="s">
        <v>59</v>
      </c>
      <c r="L112" s="17" t="s">
        <v>61</v>
      </c>
      <c r="M112" s="17"/>
    </row>
    <row r="113" spans="2:13" ht="15.75">
      <c r="B113" s="16"/>
      <c r="C113" s="16"/>
      <c r="G113" s="16"/>
      <c r="H113" s="17" t="s">
        <v>57</v>
      </c>
      <c r="J113" s="17" t="s">
        <v>60</v>
      </c>
      <c r="L113" s="17" t="s">
        <v>62</v>
      </c>
      <c r="M113" s="17"/>
    </row>
    <row r="114" spans="2:13" ht="15.75">
      <c r="B114" s="16"/>
      <c r="C114" s="16"/>
      <c r="G114" s="16"/>
      <c r="H114" s="6" t="s">
        <v>251</v>
      </c>
      <c r="J114" s="6" t="s">
        <v>251</v>
      </c>
      <c r="L114" s="6" t="s">
        <v>251</v>
      </c>
      <c r="M114" s="17"/>
    </row>
    <row r="115" spans="2:13" ht="15.75">
      <c r="B115" s="16" t="s">
        <v>63</v>
      </c>
      <c r="C115" s="16"/>
      <c r="G115" s="16"/>
      <c r="H115" s="72">
        <v>0</v>
      </c>
      <c r="I115" s="106"/>
      <c r="J115" s="72">
        <v>68</v>
      </c>
      <c r="K115" s="106"/>
      <c r="L115" s="72">
        <v>30127</v>
      </c>
      <c r="M115" s="16"/>
    </row>
    <row r="116" spans="2:13" ht="15.75">
      <c r="B116" s="16" t="s">
        <v>64</v>
      </c>
      <c r="C116" s="16"/>
      <c r="G116" s="16"/>
      <c r="H116" s="72">
        <v>112378</v>
      </c>
      <c r="I116" s="106"/>
      <c r="J116" s="72">
        <v>15712</v>
      </c>
      <c r="K116" s="106"/>
      <c r="L116" s="72">
        <v>81814</v>
      </c>
      <c r="M116" s="16"/>
    </row>
    <row r="117" spans="2:13" ht="15.75">
      <c r="B117" s="16" t="s">
        <v>65</v>
      </c>
      <c r="C117" s="16"/>
      <c r="G117" s="16"/>
      <c r="H117" s="72">
        <v>6926</v>
      </c>
      <c r="I117" s="106"/>
      <c r="J117" s="72">
        <v>957</v>
      </c>
      <c r="K117" s="106"/>
      <c r="L117" s="72">
        <v>13658</v>
      </c>
      <c r="M117" s="16"/>
    </row>
    <row r="118" spans="2:13" ht="15.75">
      <c r="B118" s="16" t="s">
        <v>66</v>
      </c>
      <c r="C118" s="16"/>
      <c r="G118" s="16"/>
      <c r="H118" s="79">
        <v>1430</v>
      </c>
      <c r="I118" s="106"/>
      <c r="J118" s="79">
        <v>603</v>
      </c>
      <c r="K118" s="106"/>
      <c r="L118" s="79">
        <v>22848</v>
      </c>
      <c r="M118" s="16"/>
    </row>
    <row r="119" spans="2:13" ht="15.75">
      <c r="B119" s="16"/>
      <c r="C119" s="16"/>
      <c r="G119" s="16"/>
      <c r="H119" s="72">
        <f>SUM(H115:H118)</f>
        <v>120734</v>
      </c>
      <c r="I119" s="106"/>
      <c r="J119" s="72">
        <f>SUM(J115:J118)</f>
        <v>17340</v>
      </c>
      <c r="K119" s="106"/>
      <c r="L119" s="72">
        <f>SUM(L115:L118)</f>
        <v>148447</v>
      </c>
      <c r="M119" s="16"/>
    </row>
    <row r="120" spans="2:13" ht="15.75">
      <c r="B120" s="16" t="s">
        <v>67</v>
      </c>
      <c r="C120" s="16"/>
      <c r="G120" s="16"/>
      <c r="H120" s="72">
        <v>-36969</v>
      </c>
      <c r="I120" s="106"/>
      <c r="J120" s="72">
        <v>-5024</v>
      </c>
      <c r="K120" s="106"/>
      <c r="L120" s="72">
        <v>-62366</v>
      </c>
      <c r="M120" s="16"/>
    </row>
    <row r="121" spans="2:13" ht="16.5" thickBot="1">
      <c r="B121" s="16"/>
      <c r="C121" s="16"/>
      <c r="G121" s="16"/>
      <c r="H121" s="107">
        <f>+H119+H120</f>
        <v>83765</v>
      </c>
      <c r="I121" s="108"/>
      <c r="J121" s="107">
        <f>+J119+J120</f>
        <v>12316</v>
      </c>
      <c r="K121" s="108"/>
      <c r="L121" s="107">
        <f>+L119+L120</f>
        <v>86081</v>
      </c>
      <c r="M121" s="16"/>
    </row>
    <row r="122" spans="2:12" ht="16.5" thickTop="1">
      <c r="B122" s="16"/>
      <c r="C122" s="16"/>
      <c r="D122" s="16"/>
      <c r="F122" s="16"/>
      <c r="G122" s="16"/>
      <c r="H122" s="17"/>
      <c r="J122" s="17"/>
      <c r="L122" s="61"/>
    </row>
    <row r="123" spans="2:14" ht="15.75">
      <c r="B123" s="174" t="s">
        <v>266</v>
      </c>
      <c r="C123" s="175"/>
      <c r="D123" s="175"/>
      <c r="E123" s="175"/>
      <c r="F123" s="175"/>
      <c r="G123" s="175"/>
      <c r="H123" s="175"/>
      <c r="I123" s="175"/>
      <c r="J123" s="175"/>
      <c r="K123" s="175"/>
      <c r="L123" s="175"/>
      <c r="M123" s="175"/>
      <c r="N123" s="175"/>
    </row>
    <row r="124" spans="2:14" ht="15.75">
      <c r="B124" s="175"/>
      <c r="C124" s="175"/>
      <c r="D124" s="175"/>
      <c r="E124" s="175"/>
      <c r="F124" s="175"/>
      <c r="G124" s="175"/>
      <c r="H124" s="175"/>
      <c r="I124" s="175"/>
      <c r="J124" s="175"/>
      <c r="K124" s="175"/>
      <c r="L124" s="175"/>
      <c r="M124" s="175"/>
      <c r="N124" s="175"/>
    </row>
    <row r="125" spans="2:8" ht="15.75">
      <c r="B125" s="16"/>
      <c r="C125" s="16"/>
      <c r="D125" s="16"/>
      <c r="E125" s="16"/>
      <c r="F125" s="16"/>
      <c r="G125" s="16"/>
      <c r="H125" s="16"/>
    </row>
    <row r="126" spans="2:8" ht="15.75">
      <c r="B126" s="16"/>
      <c r="C126" s="16"/>
      <c r="D126" s="16"/>
      <c r="E126" s="16"/>
      <c r="F126" s="16"/>
      <c r="G126" s="16"/>
      <c r="H126" s="16"/>
    </row>
    <row r="127" spans="1:12" ht="15.75">
      <c r="A127" s="103">
        <f>A109+1</f>
        <v>10</v>
      </c>
      <c r="B127" s="50" t="s">
        <v>17</v>
      </c>
      <c r="C127" s="50"/>
      <c r="D127" s="50"/>
      <c r="E127" s="50"/>
      <c r="F127" s="50"/>
      <c r="G127" s="50"/>
      <c r="H127" s="50"/>
      <c r="I127" s="32"/>
      <c r="J127" s="32"/>
      <c r="K127" s="32"/>
      <c r="L127" s="32"/>
    </row>
    <row r="128" spans="2:8" ht="15.75">
      <c r="B128" s="16"/>
      <c r="C128" s="16"/>
      <c r="D128" s="16"/>
      <c r="E128" s="16"/>
      <c r="F128" s="16"/>
      <c r="G128" s="16"/>
      <c r="H128" s="16"/>
    </row>
    <row r="129" spans="2:14" ht="15.75">
      <c r="B129" s="174" t="s">
        <v>279</v>
      </c>
      <c r="C129" s="176"/>
      <c r="D129" s="176"/>
      <c r="E129" s="176"/>
      <c r="F129" s="176"/>
      <c r="G129" s="176"/>
      <c r="H129" s="176"/>
      <c r="I129" s="176"/>
      <c r="J129" s="176"/>
      <c r="K129" s="176"/>
      <c r="L129" s="176"/>
      <c r="M129" s="176"/>
      <c r="N129" s="176"/>
    </row>
    <row r="130" spans="2:14" ht="18.75" customHeight="1">
      <c r="B130" s="176"/>
      <c r="C130" s="176"/>
      <c r="D130" s="176"/>
      <c r="E130" s="176"/>
      <c r="F130" s="176"/>
      <c r="G130" s="176"/>
      <c r="H130" s="176"/>
      <c r="I130" s="176"/>
      <c r="J130" s="176"/>
      <c r="K130" s="176"/>
      <c r="L130" s="176"/>
      <c r="M130" s="176"/>
      <c r="N130" s="176"/>
    </row>
    <row r="131" spans="2:8" ht="13.5" customHeight="1">
      <c r="B131" s="16"/>
      <c r="C131" s="16"/>
      <c r="D131" s="16"/>
      <c r="E131" s="16"/>
      <c r="F131" s="16"/>
      <c r="G131" s="16"/>
      <c r="H131" s="16"/>
    </row>
    <row r="132" spans="2:8" ht="15.75">
      <c r="B132" s="16"/>
      <c r="C132" s="16"/>
      <c r="D132" s="16"/>
      <c r="E132" s="16"/>
      <c r="F132" s="16"/>
      <c r="G132" s="16"/>
      <c r="H132" s="16"/>
    </row>
    <row r="133" spans="1:13" ht="15.75">
      <c r="A133" s="103">
        <f>A127+1</f>
        <v>11</v>
      </c>
      <c r="B133" s="50" t="s">
        <v>126</v>
      </c>
      <c r="C133" s="50"/>
      <c r="D133" s="50"/>
      <c r="E133" s="50"/>
      <c r="F133" s="50"/>
      <c r="G133" s="50"/>
      <c r="H133" s="50"/>
      <c r="I133" s="32"/>
      <c r="J133" s="32"/>
      <c r="K133" s="32"/>
      <c r="L133" s="32"/>
      <c r="M133" s="32"/>
    </row>
    <row r="134" spans="2:8" ht="15.75">
      <c r="B134" s="16"/>
      <c r="C134" s="16"/>
      <c r="D134" s="16"/>
      <c r="E134" s="16"/>
      <c r="F134" s="16"/>
      <c r="G134" s="16"/>
      <c r="H134" s="16"/>
    </row>
    <row r="135" spans="2:14" ht="15.75">
      <c r="B135" s="174" t="s">
        <v>267</v>
      </c>
      <c r="C135" s="175"/>
      <c r="D135" s="175"/>
      <c r="E135" s="175"/>
      <c r="F135" s="175"/>
      <c r="G135" s="175"/>
      <c r="H135" s="175"/>
      <c r="I135" s="175"/>
      <c r="J135" s="175"/>
      <c r="K135" s="175"/>
      <c r="L135" s="175"/>
      <c r="M135" s="175"/>
      <c r="N135" s="175"/>
    </row>
    <row r="136" spans="2:14" ht="15.75">
      <c r="B136" s="175"/>
      <c r="C136" s="175"/>
      <c r="D136" s="175"/>
      <c r="E136" s="175"/>
      <c r="F136" s="175"/>
      <c r="G136" s="175"/>
      <c r="H136" s="175"/>
      <c r="I136" s="175"/>
      <c r="J136" s="175"/>
      <c r="K136" s="175"/>
      <c r="L136" s="175"/>
      <c r="M136" s="175"/>
      <c r="N136" s="175"/>
    </row>
    <row r="137" spans="2:14" ht="15.75">
      <c r="B137" s="175"/>
      <c r="C137" s="175"/>
      <c r="D137" s="175"/>
      <c r="E137" s="175"/>
      <c r="F137" s="175"/>
      <c r="G137" s="175"/>
      <c r="H137" s="175"/>
      <c r="I137" s="175"/>
      <c r="J137" s="175"/>
      <c r="K137" s="175"/>
      <c r="L137" s="175"/>
      <c r="M137" s="175"/>
      <c r="N137" s="175"/>
    </row>
    <row r="138" spans="2:14" ht="18.75" customHeight="1">
      <c r="B138" s="175"/>
      <c r="C138" s="175"/>
      <c r="D138" s="175"/>
      <c r="E138" s="175"/>
      <c r="F138" s="175"/>
      <c r="G138" s="175"/>
      <c r="H138" s="175"/>
      <c r="I138" s="175"/>
      <c r="J138" s="175"/>
      <c r="K138" s="175"/>
      <c r="L138" s="175"/>
      <c r="M138" s="175"/>
      <c r="N138" s="175"/>
    </row>
    <row r="139" spans="2:12" ht="15.75">
      <c r="B139" s="16"/>
      <c r="C139" s="16"/>
      <c r="D139" s="16"/>
      <c r="E139" s="16"/>
      <c r="F139" s="16"/>
      <c r="G139" s="16"/>
      <c r="H139" s="16"/>
      <c r="K139" s="16"/>
      <c r="L139" s="16"/>
    </row>
    <row r="140" spans="2:12" ht="15.75">
      <c r="B140" s="16"/>
      <c r="C140" s="16"/>
      <c r="D140" s="16"/>
      <c r="E140" s="16"/>
      <c r="F140" s="16"/>
      <c r="G140" s="16"/>
      <c r="H140" s="16"/>
      <c r="K140" s="16"/>
      <c r="L140" s="16"/>
    </row>
    <row r="141" spans="1:24" ht="15.75">
      <c r="A141" s="103">
        <f>A133+1</f>
        <v>12</v>
      </c>
      <c r="B141" s="50" t="s">
        <v>120</v>
      </c>
      <c r="C141" s="50"/>
      <c r="D141" s="50"/>
      <c r="E141" s="50"/>
      <c r="F141" s="50"/>
      <c r="G141" s="50"/>
      <c r="H141" s="50"/>
      <c r="I141" s="32"/>
      <c r="J141" s="32"/>
      <c r="K141" s="32"/>
      <c r="L141" s="32"/>
      <c r="R141" s="16"/>
      <c r="S141" s="16"/>
      <c r="T141" s="16"/>
      <c r="U141" s="16"/>
      <c r="V141" s="16"/>
      <c r="W141" s="16"/>
      <c r="X141" s="16"/>
    </row>
    <row r="142" spans="2:24" ht="15.75">
      <c r="B142" s="16"/>
      <c r="C142" s="16"/>
      <c r="D142" s="16"/>
      <c r="E142" s="16"/>
      <c r="F142" s="16"/>
      <c r="G142" s="16"/>
      <c r="H142" s="16"/>
      <c r="R142" s="16"/>
      <c r="S142" s="16"/>
      <c r="T142" s="16"/>
      <c r="U142" s="16"/>
      <c r="V142" s="16"/>
      <c r="W142" s="16"/>
      <c r="X142" s="16"/>
    </row>
    <row r="143" spans="2:24" ht="15.75">
      <c r="B143" s="174" t="s">
        <v>268</v>
      </c>
      <c r="C143" s="175"/>
      <c r="D143" s="175"/>
      <c r="E143" s="175"/>
      <c r="F143" s="175"/>
      <c r="G143" s="175"/>
      <c r="H143" s="175"/>
      <c r="I143" s="175"/>
      <c r="J143" s="175"/>
      <c r="K143" s="175"/>
      <c r="L143" s="175"/>
      <c r="M143" s="175"/>
      <c r="N143" s="175"/>
      <c r="R143" s="16"/>
      <c r="S143" s="16"/>
      <c r="T143" s="16"/>
      <c r="U143" s="16"/>
      <c r="V143" s="16"/>
      <c r="W143" s="16"/>
      <c r="X143" s="16"/>
    </row>
    <row r="144" spans="2:24" ht="15.75">
      <c r="B144" s="175"/>
      <c r="C144" s="175"/>
      <c r="D144" s="175"/>
      <c r="E144" s="175"/>
      <c r="F144" s="175"/>
      <c r="G144" s="175"/>
      <c r="H144" s="175"/>
      <c r="I144" s="175"/>
      <c r="J144" s="175"/>
      <c r="K144" s="175"/>
      <c r="L144" s="175"/>
      <c r="M144" s="175"/>
      <c r="N144" s="175"/>
      <c r="R144" s="16"/>
      <c r="S144" s="16"/>
      <c r="T144" s="16"/>
      <c r="U144" s="16"/>
      <c r="V144" s="16"/>
      <c r="W144" s="16"/>
      <c r="X144" s="16"/>
    </row>
    <row r="145" spans="2:24" ht="15.75">
      <c r="B145" s="105"/>
      <c r="C145" s="105"/>
      <c r="D145" s="105"/>
      <c r="E145" s="105"/>
      <c r="F145" s="105"/>
      <c r="G145" s="105"/>
      <c r="H145" s="105"/>
      <c r="I145" s="105"/>
      <c r="J145" s="105"/>
      <c r="K145" s="105"/>
      <c r="L145" s="105"/>
      <c r="M145" s="105"/>
      <c r="N145" s="105"/>
      <c r="R145" s="16"/>
      <c r="S145" s="16"/>
      <c r="T145" s="16"/>
      <c r="U145" s="16"/>
      <c r="V145" s="16"/>
      <c r="W145" s="16"/>
      <c r="X145" s="16"/>
    </row>
    <row r="146" spans="2:24" ht="15.75">
      <c r="B146" s="105"/>
      <c r="C146" s="105"/>
      <c r="D146" s="105"/>
      <c r="E146" s="105"/>
      <c r="F146" s="105"/>
      <c r="G146" s="105"/>
      <c r="H146" s="105"/>
      <c r="I146" s="105"/>
      <c r="J146" s="105"/>
      <c r="K146" s="105"/>
      <c r="L146" s="105"/>
      <c r="M146" s="105"/>
      <c r="N146" s="105"/>
      <c r="R146" s="16"/>
      <c r="S146" s="16"/>
      <c r="T146" s="16"/>
      <c r="U146" s="16"/>
      <c r="V146" s="16"/>
      <c r="W146" s="16"/>
      <c r="X146" s="16"/>
    </row>
    <row r="147" spans="1:12" ht="15.75">
      <c r="A147" s="103">
        <f>A141+1</f>
        <v>13</v>
      </c>
      <c r="B147" s="50" t="s">
        <v>122</v>
      </c>
      <c r="C147" s="50"/>
      <c r="D147" s="50"/>
      <c r="E147" s="50"/>
      <c r="F147" s="50"/>
      <c r="G147" s="50"/>
      <c r="H147" s="50"/>
      <c r="I147" s="32"/>
      <c r="J147" s="32"/>
      <c r="K147" s="32"/>
      <c r="L147" s="32"/>
    </row>
    <row r="148" spans="2:8" ht="15.75">
      <c r="B148" s="16"/>
      <c r="C148" s="16"/>
      <c r="D148" s="16"/>
      <c r="E148" s="16"/>
      <c r="F148" s="16"/>
      <c r="G148" s="16"/>
      <c r="H148" s="16"/>
    </row>
    <row r="149" spans="2:14" ht="15.75">
      <c r="B149" s="174" t="s">
        <v>309</v>
      </c>
      <c r="C149" s="175"/>
      <c r="D149" s="175"/>
      <c r="E149" s="175"/>
      <c r="F149" s="175"/>
      <c r="G149" s="175"/>
      <c r="H149" s="175"/>
      <c r="I149" s="175"/>
      <c r="J149" s="175"/>
      <c r="K149" s="175"/>
      <c r="L149" s="175"/>
      <c r="M149" s="175"/>
      <c r="N149" s="175"/>
    </row>
    <row r="150" spans="2:14" ht="15.75">
      <c r="B150" s="175"/>
      <c r="C150" s="175"/>
      <c r="D150" s="175"/>
      <c r="E150" s="175"/>
      <c r="F150" s="175"/>
      <c r="G150" s="175"/>
      <c r="H150" s="175"/>
      <c r="I150" s="175"/>
      <c r="J150" s="175"/>
      <c r="K150" s="175"/>
      <c r="L150" s="175"/>
      <c r="M150" s="175"/>
      <c r="N150" s="175"/>
    </row>
    <row r="151" spans="2:14" ht="20.25" customHeight="1">
      <c r="B151" s="175"/>
      <c r="C151" s="175"/>
      <c r="D151" s="175"/>
      <c r="E151" s="175"/>
      <c r="F151" s="175"/>
      <c r="G151" s="175"/>
      <c r="H151" s="175"/>
      <c r="I151" s="175"/>
      <c r="J151" s="175"/>
      <c r="K151" s="175"/>
      <c r="L151" s="175"/>
      <c r="M151" s="175"/>
      <c r="N151" s="175"/>
    </row>
  </sheetData>
  <mergeCells count="18">
    <mergeCell ref="B35:N39"/>
    <mergeCell ref="B9:N11"/>
    <mergeCell ref="B20:N21"/>
    <mergeCell ref="B25:N28"/>
    <mergeCell ref="B13:N17"/>
    <mergeCell ref="B58:N62"/>
    <mergeCell ref="B77:N78"/>
    <mergeCell ref="B135:N138"/>
    <mergeCell ref="B41:N42"/>
    <mergeCell ref="B52:N53"/>
    <mergeCell ref="B46:N50"/>
    <mergeCell ref="B143:N144"/>
    <mergeCell ref="B149:N151"/>
    <mergeCell ref="B83:N86"/>
    <mergeCell ref="B101:N102"/>
    <mergeCell ref="B123:N124"/>
    <mergeCell ref="B129:N130"/>
    <mergeCell ref="B96:N97"/>
  </mergeCells>
  <printOptions horizontalCentered="1"/>
  <pageMargins left="0.75" right="0.74" top="0.76" bottom="0.55" header="0.45" footer="0.34"/>
  <pageSetup horizontalDpi="360" verticalDpi="360" orientation="portrait" paperSize="9" scale="85" r:id="rId1"/>
  <rowBreaks count="2" manualBreakCount="2">
    <brk id="55" max="13" man="1"/>
    <brk id="103" max="13" man="1"/>
  </rowBreaks>
  <colBreaks count="1" manualBreakCount="1">
    <brk id="14" min="6" max="154" man="1"/>
  </colBreaks>
</worksheet>
</file>

<file path=xl/worksheets/sheet7.xml><?xml version="1.0" encoding="utf-8"?>
<worksheet xmlns="http://schemas.openxmlformats.org/spreadsheetml/2006/main" xmlns:r="http://schemas.openxmlformats.org/officeDocument/2006/relationships">
  <dimension ref="A1:V301"/>
  <sheetViews>
    <sheetView tabSelected="1" view="pageBreakPreview" zoomScale="85" zoomScaleSheetLayoutView="85" workbookViewId="0" topLeftCell="A1">
      <selection activeCell="H19" sqref="H19"/>
    </sheetView>
  </sheetViews>
  <sheetFormatPr defaultColWidth="9.140625" defaultRowHeight="12.75"/>
  <cols>
    <col min="1" max="1" width="4.421875" style="102" customWidth="1"/>
    <col min="2" max="2" width="14.7109375" style="33" customWidth="1"/>
    <col min="3" max="4" width="9.140625" style="33" customWidth="1"/>
    <col min="5" max="5" width="1.421875" style="33" customWidth="1"/>
    <col min="6" max="6" width="12.28125" style="33" customWidth="1"/>
    <col min="7" max="7" width="1.57421875" style="33" customWidth="1"/>
    <col min="8" max="8" width="11.421875" style="33" customWidth="1"/>
    <col min="9" max="9" width="1.57421875" style="33" customWidth="1"/>
    <col min="10" max="10" width="11.140625" style="33" customWidth="1"/>
    <col min="11" max="11" width="1.57421875" style="33" customWidth="1"/>
    <col min="12" max="12" width="11.421875" style="33" customWidth="1"/>
    <col min="13" max="13" width="1.57421875" style="33" customWidth="1"/>
    <col min="14" max="14" width="12.00390625" style="33" customWidth="1"/>
    <col min="15" max="15" width="7.28125" style="33" customWidth="1"/>
    <col min="16" max="16" width="6.00390625" style="33" customWidth="1"/>
    <col min="17" max="17" width="9.140625" style="33" customWidth="1"/>
    <col min="18" max="18" width="12.57421875" style="33" customWidth="1"/>
    <col min="19" max="16384" width="9.140625" style="33" customWidth="1"/>
  </cols>
  <sheetData>
    <row r="1" spans="1:10" ht="15.75">
      <c r="A1" s="99" t="s">
        <v>35</v>
      </c>
      <c r="C1" s="9"/>
      <c r="D1" s="16"/>
      <c r="E1" s="16"/>
      <c r="F1" s="51"/>
      <c r="G1" s="51"/>
      <c r="H1" s="16"/>
      <c r="I1" s="16"/>
      <c r="J1" s="16"/>
    </row>
    <row r="2" spans="1:10" ht="15.75">
      <c r="A2" s="100"/>
      <c r="C2" s="16"/>
      <c r="D2" s="16"/>
      <c r="E2" s="16"/>
      <c r="F2" s="16"/>
      <c r="G2" s="16"/>
      <c r="H2" s="16"/>
      <c r="I2" s="16"/>
      <c r="J2" s="16"/>
    </row>
    <row r="3" spans="1:10" ht="15.75">
      <c r="A3" s="101" t="s">
        <v>159</v>
      </c>
      <c r="C3" s="9"/>
      <c r="D3" s="16"/>
      <c r="E3" s="16"/>
      <c r="F3" s="16"/>
      <c r="G3" s="16"/>
      <c r="H3" s="16"/>
      <c r="I3" s="16"/>
      <c r="J3" s="16"/>
    </row>
    <row r="4" spans="1:10" ht="15.75">
      <c r="A4" s="101"/>
      <c r="B4" s="32" t="str">
        <f>'Note A'!B4</f>
        <v>FOR THE QUARTER ENDED  31 MARCH 2008</v>
      </c>
      <c r="C4" s="9"/>
      <c r="D4" s="16"/>
      <c r="E4" s="16"/>
      <c r="F4" s="16"/>
      <c r="G4" s="16"/>
      <c r="H4" s="16"/>
      <c r="I4" s="16"/>
      <c r="J4" s="16"/>
    </row>
    <row r="5" spans="1:10" ht="15.75">
      <c r="A5" s="101"/>
      <c r="C5" s="9"/>
      <c r="D5" s="16"/>
      <c r="E5" s="16"/>
      <c r="F5" s="16"/>
      <c r="G5" s="16"/>
      <c r="H5" s="16"/>
      <c r="I5" s="16"/>
      <c r="J5" s="24"/>
    </row>
    <row r="6" spans="2:12" ht="15.75">
      <c r="B6" s="16"/>
      <c r="C6" s="16"/>
      <c r="D6" s="16"/>
      <c r="E6" s="16"/>
      <c r="F6" s="16"/>
      <c r="G6" s="16"/>
      <c r="H6" s="16"/>
      <c r="I6" s="16"/>
      <c r="J6" s="24"/>
      <c r="L6" s="54"/>
    </row>
    <row r="7" spans="1:14" ht="15.75">
      <c r="A7" s="103">
        <f>'Note A'!A147+1</f>
        <v>14</v>
      </c>
      <c r="B7" s="50" t="s">
        <v>130</v>
      </c>
      <c r="C7" s="50"/>
      <c r="D7" s="50"/>
      <c r="E7" s="50"/>
      <c r="F7" s="109"/>
      <c r="G7" s="109"/>
      <c r="H7" s="50"/>
      <c r="I7" s="50"/>
      <c r="J7" s="110"/>
      <c r="K7" s="32"/>
      <c r="L7" s="32"/>
      <c r="M7" s="32"/>
      <c r="N7" s="32"/>
    </row>
    <row r="8" spans="2:14" ht="15.75">
      <c r="B8" s="16"/>
      <c r="C8" s="16"/>
      <c r="D8" s="16"/>
      <c r="E8" s="16"/>
      <c r="F8" s="16"/>
      <c r="G8" s="16"/>
      <c r="H8" s="16"/>
      <c r="I8" s="16"/>
      <c r="J8" s="16"/>
      <c r="L8" s="54"/>
      <c r="N8" s="111"/>
    </row>
    <row r="9" spans="2:15" ht="15.75">
      <c r="B9" s="174" t="s">
        <v>320</v>
      </c>
      <c r="C9" s="176"/>
      <c r="D9" s="176"/>
      <c r="E9" s="176"/>
      <c r="F9" s="176"/>
      <c r="G9" s="176"/>
      <c r="H9" s="176"/>
      <c r="I9" s="176"/>
      <c r="J9" s="176"/>
      <c r="K9" s="176"/>
      <c r="L9" s="176"/>
      <c r="M9" s="176"/>
      <c r="N9" s="176"/>
      <c r="O9" s="176"/>
    </row>
    <row r="10" spans="2:15" ht="15.75">
      <c r="B10" s="176"/>
      <c r="C10" s="176"/>
      <c r="D10" s="176"/>
      <c r="E10" s="176"/>
      <c r="F10" s="176"/>
      <c r="G10" s="176"/>
      <c r="H10" s="176"/>
      <c r="I10" s="176"/>
      <c r="J10" s="176"/>
      <c r="K10" s="176"/>
      <c r="L10" s="176"/>
      <c r="M10" s="176"/>
      <c r="N10" s="176"/>
      <c r="O10" s="176"/>
    </row>
    <row r="11" spans="2:15" ht="21.75" customHeight="1">
      <c r="B11" s="176"/>
      <c r="C11" s="176"/>
      <c r="D11" s="176"/>
      <c r="E11" s="176"/>
      <c r="F11" s="176"/>
      <c r="G11" s="176"/>
      <c r="H11" s="176"/>
      <c r="I11" s="176"/>
      <c r="J11" s="176"/>
      <c r="K11" s="176"/>
      <c r="L11" s="176"/>
      <c r="M11" s="176"/>
      <c r="N11" s="176"/>
      <c r="O11" s="176"/>
    </row>
    <row r="12" spans="2:15" ht="25.5" customHeight="1">
      <c r="B12" s="176"/>
      <c r="C12" s="176"/>
      <c r="D12" s="176"/>
      <c r="E12" s="176"/>
      <c r="F12" s="176"/>
      <c r="G12" s="176"/>
      <c r="H12" s="176"/>
      <c r="I12" s="176"/>
      <c r="J12" s="176"/>
      <c r="K12" s="176"/>
      <c r="L12" s="176"/>
      <c r="M12" s="176"/>
      <c r="N12" s="176"/>
      <c r="O12" s="176"/>
    </row>
    <row r="13" spans="2:10" ht="15.75">
      <c r="B13" s="16"/>
      <c r="C13" s="16"/>
      <c r="D13" s="16"/>
      <c r="E13" s="16"/>
      <c r="F13" s="16"/>
      <c r="G13" s="16"/>
      <c r="H13" s="16"/>
      <c r="I13" s="16"/>
      <c r="J13" s="16"/>
    </row>
    <row r="14" spans="2:15" ht="15.75">
      <c r="B14" s="174" t="s">
        <v>314</v>
      </c>
      <c r="C14" s="176"/>
      <c r="D14" s="176"/>
      <c r="E14" s="176"/>
      <c r="F14" s="176"/>
      <c r="G14" s="176"/>
      <c r="H14" s="176"/>
      <c r="I14" s="176"/>
      <c r="J14" s="176"/>
      <c r="K14" s="176"/>
      <c r="L14" s="176"/>
      <c r="M14" s="176"/>
      <c r="N14" s="176"/>
      <c r="O14" s="176"/>
    </row>
    <row r="15" spans="2:15" ht="15.75">
      <c r="B15" s="176"/>
      <c r="C15" s="176"/>
      <c r="D15" s="176"/>
      <c r="E15" s="176"/>
      <c r="F15" s="176"/>
      <c r="G15" s="176"/>
      <c r="H15" s="176"/>
      <c r="I15" s="176"/>
      <c r="J15" s="176"/>
      <c r="K15" s="176"/>
      <c r="L15" s="176"/>
      <c r="M15" s="176"/>
      <c r="N15" s="176"/>
      <c r="O15" s="176"/>
    </row>
    <row r="16" spans="2:15" ht="15.75">
      <c r="B16" s="176"/>
      <c r="C16" s="176"/>
      <c r="D16" s="176"/>
      <c r="E16" s="176"/>
      <c r="F16" s="176"/>
      <c r="G16" s="176"/>
      <c r="H16" s="176"/>
      <c r="I16" s="176"/>
      <c r="J16" s="176"/>
      <c r="K16" s="176"/>
      <c r="L16" s="176"/>
      <c r="M16" s="176"/>
      <c r="N16" s="176"/>
      <c r="O16" s="176"/>
    </row>
    <row r="17" spans="2:15" ht="15.75">
      <c r="B17" s="176"/>
      <c r="C17" s="176"/>
      <c r="D17" s="176"/>
      <c r="E17" s="176"/>
      <c r="F17" s="176"/>
      <c r="G17" s="176"/>
      <c r="H17" s="176"/>
      <c r="I17" s="176"/>
      <c r="J17" s="176"/>
      <c r="K17" s="176"/>
      <c r="L17" s="176"/>
      <c r="M17" s="176"/>
      <c r="N17" s="176"/>
      <c r="O17" s="176"/>
    </row>
    <row r="18" spans="2:15" ht="18" customHeight="1">
      <c r="B18" s="176"/>
      <c r="C18" s="176"/>
      <c r="D18" s="176"/>
      <c r="E18" s="176"/>
      <c r="F18" s="176"/>
      <c r="G18" s="176"/>
      <c r="H18" s="176"/>
      <c r="I18" s="176"/>
      <c r="J18" s="176"/>
      <c r="K18" s="176"/>
      <c r="L18" s="176"/>
      <c r="M18" s="176"/>
      <c r="N18" s="176"/>
      <c r="O18" s="176"/>
    </row>
    <row r="19" spans="2:15" ht="15.75">
      <c r="B19" s="105"/>
      <c r="C19" s="105"/>
      <c r="D19" s="105"/>
      <c r="E19" s="105"/>
      <c r="F19" s="105"/>
      <c r="G19" s="105"/>
      <c r="H19" s="105"/>
      <c r="I19" s="105"/>
      <c r="J19" s="105"/>
      <c r="K19" s="105"/>
      <c r="L19" s="105"/>
      <c r="M19" s="105"/>
      <c r="N19" s="105"/>
      <c r="O19" s="105"/>
    </row>
    <row r="20" spans="2:10" ht="15.75">
      <c r="B20" s="16"/>
      <c r="C20" s="16"/>
      <c r="D20" s="16"/>
      <c r="E20" s="16"/>
      <c r="F20" s="16"/>
      <c r="G20" s="16"/>
      <c r="H20" s="16"/>
      <c r="I20" s="16"/>
      <c r="J20" s="16"/>
    </row>
    <row r="21" spans="2:15" ht="15.75">
      <c r="B21" s="174" t="s">
        <v>317</v>
      </c>
      <c r="C21" s="176"/>
      <c r="D21" s="176"/>
      <c r="E21" s="176"/>
      <c r="F21" s="176"/>
      <c r="G21" s="176"/>
      <c r="H21" s="176"/>
      <c r="I21" s="176"/>
      <c r="J21" s="176"/>
      <c r="K21" s="176"/>
      <c r="L21" s="176"/>
      <c r="M21" s="176"/>
      <c r="N21" s="176"/>
      <c r="O21" s="176"/>
    </row>
    <row r="22" spans="2:15" ht="15.75">
      <c r="B22" s="176"/>
      <c r="C22" s="176"/>
      <c r="D22" s="176"/>
      <c r="E22" s="176"/>
      <c r="F22" s="176"/>
      <c r="G22" s="176"/>
      <c r="H22" s="176"/>
      <c r="I22" s="176"/>
      <c r="J22" s="176"/>
      <c r="K22" s="176"/>
      <c r="L22" s="176"/>
      <c r="M22" s="176"/>
      <c r="N22" s="176"/>
      <c r="O22" s="176"/>
    </row>
    <row r="23" spans="2:14" ht="15.75">
      <c r="B23" s="16"/>
      <c r="C23" s="16"/>
      <c r="D23" s="16"/>
      <c r="E23" s="16"/>
      <c r="F23" s="16"/>
      <c r="G23" s="16"/>
      <c r="H23" s="16"/>
      <c r="I23" s="16"/>
      <c r="J23" s="16"/>
      <c r="L23" s="54"/>
      <c r="M23" s="54"/>
      <c r="N23" s="54"/>
    </row>
    <row r="24" spans="1:14" ht="15.75">
      <c r="A24" s="103">
        <f>A7+1</f>
        <v>15</v>
      </c>
      <c r="B24" s="50" t="s">
        <v>0</v>
      </c>
      <c r="C24" s="50"/>
      <c r="D24" s="50"/>
      <c r="E24" s="50"/>
      <c r="F24" s="50"/>
      <c r="G24" s="50"/>
      <c r="H24" s="50"/>
      <c r="I24" s="50"/>
      <c r="J24" s="50"/>
      <c r="K24" s="32"/>
      <c r="L24" s="112"/>
      <c r="M24" s="112"/>
      <c r="N24" s="113"/>
    </row>
    <row r="25" spans="2:10" ht="15" customHeight="1">
      <c r="B25" s="16"/>
      <c r="C25" s="16"/>
      <c r="D25" s="16"/>
      <c r="E25" s="16"/>
      <c r="F25" s="16"/>
      <c r="G25" s="16"/>
      <c r="H25" s="16"/>
      <c r="I25" s="16"/>
      <c r="J25" s="16"/>
    </row>
    <row r="26" spans="2:15" ht="15.75" customHeight="1">
      <c r="B26" s="174" t="s">
        <v>298</v>
      </c>
      <c r="C26" s="175"/>
      <c r="D26" s="175"/>
      <c r="E26" s="175"/>
      <c r="F26" s="175"/>
      <c r="G26" s="175"/>
      <c r="H26" s="175"/>
      <c r="I26" s="175"/>
      <c r="J26" s="175"/>
      <c r="K26" s="175"/>
      <c r="L26" s="175"/>
      <c r="M26" s="175"/>
      <c r="N26" s="175"/>
      <c r="O26" s="175"/>
    </row>
    <row r="27" spans="2:15" ht="21.75" customHeight="1">
      <c r="B27" s="175"/>
      <c r="C27" s="175"/>
      <c r="D27" s="175"/>
      <c r="E27" s="175"/>
      <c r="F27" s="175"/>
      <c r="G27" s="175"/>
      <c r="H27" s="175"/>
      <c r="I27" s="175"/>
      <c r="J27" s="175"/>
      <c r="K27" s="175"/>
      <c r="L27" s="175"/>
      <c r="M27" s="175"/>
      <c r="N27" s="175"/>
      <c r="O27" s="175"/>
    </row>
    <row r="28" spans="2:15" ht="4.5" customHeight="1" hidden="1">
      <c r="B28" s="175"/>
      <c r="C28" s="175"/>
      <c r="D28" s="175"/>
      <c r="E28" s="175"/>
      <c r="F28" s="175"/>
      <c r="G28" s="175"/>
      <c r="H28" s="175"/>
      <c r="I28" s="175"/>
      <c r="J28" s="175"/>
      <c r="K28" s="175"/>
      <c r="L28" s="175"/>
      <c r="M28" s="175"/>
      <c r="N28" s="175"/>
      <c r="O28" s="175"/>
    </row>
    <row r="29" spans="2:10" ht="15.75">
      <c r="B29" s="16"/>
      <c r="C29" s="16"/>
      <c r="D29" s="16"/>
      <c r="E29" s="16"/>
      <c r="F29" s="16"/>
      <c r="G29" s="16"/>
      <c r="H29" s="16"/>
      <c r="I29" s="16"/>
      <c r="J29" s="16"/>
    </row>
    <row r="30" spans="2:10" ht="15.75">
      <c r="B30" s="16"/>
      <c r="C30" s="16"/>
      <c r="D30" s="16"/>
      <c r="E30" s="16"/>
      <c r="F30" s="16"/>
      <c r="G30" s="16"/>
      <c r="H30" s="16"/>
      <c r="I30" s="16"/>
      <c r="J30" s="16"/>
    </row>
    <row r="31" spans="2:15" ht="15.75">
      <c r="B31" s="174" t="s">
        <v>315</v>
      </c>
      <c r="C31" s="175"/>
      <c r="D31" s="175"/>
      <c r="E31" s="175"/>
      <c r="F31" s="175"/>
      <c r="G31" s="175"/>
      <c r="H31" s="175"/>
      <c r="I31" s="175"/>
      <c r="J31" s="175"/>
      <c r="K31" s="175"/>
      <c r="L31" s="175"/>
      <c r="M31" s="175"/>
      <c r="N31" s="175"/>
      <c r="O31" s="175"/>
    </row>
    <row r="32" spans="2:15" ht="15.75">
      <c r="B32" s="175"/>
      <c r="C32" s="175"/>
      <c r="D32" s="175"/>
      <c r="E32" s="175"/>
      <c r="F32" s="175"/>
      <c r="G32" s="175"/>
      <c r="H32" s="175"/>
      <c r="I32" s="175"/>
      <c r="J32" s="175"/>
      <c r="K32" s="175"/>
      <c r="L32" s="175"/>
      <c r="M32" s="175"/>
      <c r="N32" s="175"/>
      <c r="O32" s="175"/>
    </row>
    <row r="33" spans="2:15" ht="21.75" customHeight="1">
      <c r="B33" s="175"/>
      <c r="C33" s="175"/>
      <c r="D33" s="175"/>
      <c r="E33" s="175"/>
      <c r="F33" s="175"/>
      <c r="G33" s="175"/>
      <c r="H33" s="175"/>
      <c r="I33" s="175"/>
      <c r="J33" s="175"/>
      <c r="K33" s="175"/>
      <c r="L33" s="175"/>
      <c r="M33" s="175"/>
      <c r="N33" s="175"/>
      <c r="O33" s="175"/>
    </row>
    <row r="34" spans="2:10" ht="15.75">
      <c r="B34" s="16"/>
      <c r="C34" s="16"/>
      <c r="D34" s="16"/>
      <c r="E34" s="16"/>
      <c r="F34" s="16"/>
      <c r="G34" s="16"/>
      <c r="H34" s="16"/>
      <c r="I34" s="16"/>
      <c r="J34" s="16"/>
    </row>
    <row r="35" spans="2:15" ht="15.75">
      <c r="B35" s="174" t="s">
        <v>318</v>
      </c>
      <c r="C35" s="175"/>
      <c r="D35" s="175"/>
      <c r="E35" s="175"/>
      <c r="F35" s="175"/>
      <c r="G35" s="175"/>
      <c r="H35" s="175"/>
      <c r="I35" s="175"/>
      <c r="J35" s="175"/>
      <c r="K35" s="175"/>
      <c r="L35" s="175"/>
      <c r="M35" s="175"/>
      <c r="N35" s="175"/>
      <c r="O35" s="175"/>
    </row>
    <row r="36" spans="2:15" ht="15.75">
      <c r="B36" s="175"/>
      <c r="C36" s="175"/>
      <c r="D36" s="175"/>
      <c r="E36" s="175"/>
      <c r="F36" s="175"/>
      <c r="G36" s="175"/>
      <c r="H36" s="175"/>
      <c r="I36" s="175"/>
      <c r="J36" s="175"/>
      <c r="K36" s="175"/>
      <c r="L36" s="175"/>
      <c r="M36" s="175"/>
      <c r="N36" s="175"/>
      <c r="O36" s="175"/>
    </row>
    <row r="37" spans="2:18" ht="15.75">
      <c r="B37" s="16"/>
      <c r="C37" s="16"/>
      <c r="D37" s="16"/>
      <c r="E37" s="16"/>
      <c r="F37" s="24"/>
      <c r="G37" s="24"/>
      <c r="H37" s="16"/>
      <c r="I37" s="16"/>
      <c r="J37" s="24"/>
      <c r="R37" s="54"/>
    </row>
    <row r="38" spans="2:18" ht="15.75">
      <c r="B38" s="16"/>
      <c r="C38" s="16"/>
      <c r="D38" s="16"/>
      <c r="E38" s="16"/>
      <c r="F38" s="24"/>
      <c r="G38" s="24"/>
      <c r="H38" s="16"/>
      <c r="I38" s="16"/>
      <c r="J38" s="24"/>
      <c r="R38" s="54"/>
    </row>
    <row r="39" spans="1:15" ht="15.75">
      <c r="A39" s="103">
        <f>A24+1</f>
        <v>16</v>
      </c>
      <c r="B39" s="50" t="s">
        <v>127</v>
      </c>
      <c r="C39" s="50"/>
      <c r="D39" s="50"/>
      <c r="E39" s="50"/>
      <c r="F39" s="50"/>
      <c r="G39" s="50"/>
      <c r="H39" s="50"/>
      <c r="I39" s="50"/>
      <c r="J39" s="50"/>
      <c r="K39" s="32"/>
      <c r="L39" s="32"/>
      <c r="M39" s="32"/>
      <c r="N39" s="32"/>
      <c r="O39" s="32"/>
    </row>
    <row r="40" spans="2:10" ht="15.75">
      <c r="B40" s="16"/>
      <c r="C40" s="16"/>
      <c r="D40" s="16"/>
      <c r="E40" s="16"/>
      <c r="F40" s="16"/>
      <c r="G40" s="16"/>
      <c r="H40" s="16"/>
      <c r="I40" s="16"/>
      <c r="J40" s="16"/>
    </row>
    <row r="41" spans="2:15" ht="15.75">
      <c r="B41" s="174" t="s">
        <v>1</v>
      </c>
      <c r="C41" s="175"/>
      <c r="D41" s="175"/>
      <c r="E41" s="175"/>
      <c r="F41" s="175"/>
      <c r="G41" s="175"/>
      <c r="H41" s="175"/>
      <c r="I41" s="175"/>
      <c r="J41" s="175"/>
      <c r="K41" s="175"/>
      <c r="L41" s="175"/>
      <c r="M41" s="175"/>
      <c r="N41" s="175"/>
      <c r="O41" s="175"/>
    </row>
    <row r="42" spans="2:15" ht="15.75">
      <c r="B42" s="175"/>
      <c r="C42" s="175"/>
      <c r="D42" s="175"/>
      <c r="E42" s="175"/>
      <c r="F42" s="175"/>
      <c r="G42" s="175"/>
      <c r="H42" s="175"/>
      <c r="I42" s="175"/>
      <c r="J42" s="175"/>
      <c r="K42" s="175"/>
      <c r="L42" s="175"/>
      <c r="M42" s="175"/>
      <c r="N42" s="175"/>
      <c r="O42" s="175"/>
    </row>
    <row r="43" spans="2:15" ht="15.75">
      <c r="B43" s="175"/>
      <c r="C43" s="175"/>
      <c r="D43" s="175"/>
      <c r="E43" s="175"/>
      <c r="F43" s="175"/>
      <c r="G43" s="175"/>
      <c r="H43" s="175"/>
      <c r="I43" s="175"/>
      <c r="J43" s="175"/>
      <c r="K43" s="175"/>
      <c r="L43" s="175"/>
      <c r="M43" s="175"/>
      <c r="N43" s="175"/>
      <c r="O43" s="175"/>
    </row>
    <row r="44" spans="2:10" ht="15.75">
      <c r="B44" s="16"/>
      <c r="C44" s="16"/>
      <c r="D44" s="16"/>
      <c r="E44" s="16"/>
      <c r="F44" s="16"/>
      <c r="G44" s="16"/>
      <c r="H44" s="16"/>
      <c r="I44" s="16"/>
      <c r="J44" s="16"/>
    </row>
    <row r="45" spans="2:15" ht="15.75">
      <c r="B45" s="174" t="s">
        <v>316</v>
      </c>
      <c r="C45" s="178"/>
      <c r="D45" s="178"/>
      <c r="E45" s="178"/>
      <c r="F45" s="178"/>
      <c r="G45" s="178"/>
      <c r="H45" s="178"/>
      <c r="I45" s="178"/>
      <c r="J45" s="178"/>
      <c r="K45" s="178"/>
      <c r="L45" s="178"/>
      <c r="M45" s="178"/>
      <c r="N45" s="178"/>
      <c r="O45" s="178"/>
    </row>
    <row r="46" spans="2:15" ht="15.75" customHeight="1">
      <c r="B46" s="178"/>
      <c r="C46" s="178"/>
      <c r="D46" s="178"/>
      <c r="E46" s="178"/>
      <c r="F46" s="178"/>
      <c r="G46" s="178"/>
      <c r="H46" s="178"/>
      <c r="I46" s="178"/>
      <c r="J46" s="178"/>
      <c r="K46" s="178"/>
      <c r="L46" s="178"/>
      <c r="M46" s="178"/>
      <c r="N46" s="178"/>
      <c r="O46" s="178"/>
    </row>
    <row r="47" spans="2:15" ht="15.75" customHeight="1">
      <c r="B47" s="178"/>
      <c r="C47" s="178"/>
      <c r="D47" s="178"/>
      <c r="E47" s="178"/>
      <c r="F47" s="178"/>
      <c r="G47" s="178"/>
      <c r="H47" s="178"/>
      <c r="I47" s="178"/>
      <c r="J47" s="178"/>
      <c r="K47" s="178"/>
      <c r="L47" s="178"/>
      <c r="M47" s="178"/>
      <c r="N47" s="178"/>
      <c r="O47" s="178"/>
    </row>
    <row r="48" spans="2:10" ht="15.75">
      <c r="B48" s="16"/>
      <c r="C48" s="16"/>
      <c r="D48" s="16"/>
      <c r="E48" s="16"/>
      <c r="F48" s="16"/>
      <c r="G48" s="16"/>
      <c r="H48" s="16"/>
      <c r="I48" s="16"/>
      <c r="J48" s="16"/>
    </row>
    <row r="49" spans="2:10" ht="15.75">
      <c r="B49" s="16"/>
      <c r="C49" s="16"/>
      <c r="D49" s="16"/>
      <c r="E49" s="16"/>
      <c r="F49" s="16"/>
      <c r="G49" s="16"/>
      <c r="H49" s="16"/>
      <c r="I49" s="16"/>
      <c r="J49" s="16"/>
    </row>
    <row r="50" spans="1:10" ht="15.75">
      <c r="A50" s="103">
        <f>A39+1</f>
        <v>17</v>
      </c>
      <c r="B50" s="50" t="s">
        <v>128</v>
      </c>
      <c r="C50" s="50"/>
      <c r="D50" s="50"/>
      <c r="E50" s="50"/>
      <c r="F50" s="50"/>
      <c r="G50" s="50"/>
      <c r="H50" s="50"/>
      <c r="I50" s="50"/>
      <c r="J50" s="50"/>
    </row>
    <row r="51" spans="2:10" ht="15.75">
      <c r="B51" s="16"/>
      <c r="C51" s="16"/>
      <c r="D51" s="16"/>
      <c r="E51" s="16"/>
      <c r="F51" s="16"/>
      <c r="G51" s="16"/>
      <c r="H51" s="16"/>
      <c r="I51" s="16"/>
      <c r="J51" s="16"/>
    </row>
    <row r="52" spans="2:10" ht="15.75">
      <c r="B52" s="16" t="s">
        <v>164</v>
      </c>
      <c r="C52" s="16"/>
      <c r="D52" s="16"/>
      <c r="E52" s="16"/>
      <c r="F52" s="16"/>
      <c r="G52" s="16"/>
      <c r="H52" s="16"/>
      <c r="I52" s="16"/>
      <c r="J52" s="16"/>
    </row>
    <row r="53" spans="2:10" ht="15.75">
      <c r="B53" s="16"/>
      <c r="C53" s="16"/>
      <c r="D53" s="16"/>
      <c r="E53" s="16"/>
      <c r="F53" s="16"/>
      <c r="G53" s="16"/>
      <c r="H53" s="16"/>
      <c r="I53" s="16"/>
      <c r="J53" s="16"/>
    </row>
    <row r="54" spans="2:12" ht="15.75">
      <c r="B54" s="16"/>
      <c r="C54" s="16"/>
      <c r="D54" s="16"/>
      <c r="E54" s="16"/>
      <c r="F54" s="16"/>
      <c r="G54" s="16"/>
      <c r="H54" s="16"/>
      <c r="I54" s="16"/>
      <c r="J54" s="16"/>
      <c r="L54" s="61"/>
    </row>
    <row r="55" spans="2:12" ht="15.75">
      <c r="B55" s="16"/>
      <c r="C55" s="16"/>
      <c r="D55" s="16"/>
      <c r="E55" s="16"/>
      <c r="F55" s="16"/>
      <c r="G55" s="16"/>
      <c r="H55" s="16"/>
      <c r="I55" s="16"/>
      <c r="J55" s="16"/>
      <c r="L55" s="61"/>
    </row>
    <row r="56" spans="1:10" s="32" customFormat="1" ht="15.75">
      <c r="A56" s="103">
        <f>A50+1</f>
        <v>18</v>
      </c>
      <c r="B56" s="50" t="s">
        <v>76</v>
      </c>
      <c r="C56" s="50"/>
      <c r="D56" s="50"/>
      <c r="E56" s="50"/>
      <c r="F56" s="50"/>
      <c r="G56" s="50"/>
      <c r="H56" s="50"/>
      <c r="I56" s="50"/>
      <c r="J56" s="50"/>
    </row>
    <row r="57" spans="2:15" ht="15.75">
      <c r="B57" s="16"/>
      <c r="C57" s="16"/>
      <c r="D57" s="16"/>
      <c r="E57" s="16"/>
      <c r="F57" s="16"/>
      <c r="G57" s="16"/>
      <c r="K57" s="17"/>
      <c r="L57" s="167" t="s">
        <v>244</v>
      </c>
      <c r="M57" s="167"/>
      <c r="N57" s="167"/>
      <c r="O57" s="61"/>
    </row>
    <row r="58" spans="2:15" ht="15.75">
      <c r="B58" s="16"/>
      <c r="C58" s="16"/>
      <c r="D58" s="16"/>
      <c r="E58" s="16"/>
      <c r="F58" s="16"/>
      <c r="G58" s="16"/>
      <c r="K58" s="32"/>
      <c r="L58" s="180" t="s">
        <v>245</v>
      </c>
      <c r="M58" s="167"/>
      <c r="N58" s="167"/>
      <c r="O58" s="114"/>
    </row>
    <row r="59" spans="2:21" ht="15.75">
      <c r="B59" s="16"/>
      <c r="C59" s="16"/>
      <c r="D59" s="16"/>
      <c r="E59" s="16"/>
      <c r="F59" s="16"/>
      <c r="G59" s="16"/>
      <c r="L59" s="125">
        <v>2008</v>
      </c>
      <c r="M59" s="121"/>
      <c r="N59" s="126">
        <v>2007</v>
      </c>
      <c r="O59" s="61"/>
      <c r="S59" s="16"/>
      <c r="T59" s="16"/>
      <c r="U59" s="16"/>
    </row>
    <row r="60" spans="2:21" ht="15.75">
      <c r="B60" s="16"/>
      <c r="C60" s="16"/>
      <c r="D60" s="16"/>
      <c r="E60" s="16"/>
      <c r="F60" s="16"/>
      <c r="G60" s="16"/>
      <c r="L60" s="10" t="s">
        <v>251</v>
      </c>
      <c r="N60" s="6" t="s">
        <v>251</v>
      </c>
      <c r="O60" s="28"/>
      <c r="S60" s="16"/>
      <c r="T60" s="16"/>
      <c r="U60" s="16"/>
    </row>
    <row r="61" spans="2:21" ht="15.75">
      <c r="B61" s="16" t="s">
        <v>240</v>
      </c>
      <c r="C61" s="16"/>
      <c r="D61" s="16"/>
      <c r="E61" s="16"/>
      <c r="F61" s="16"/>
      <c r="G61" s="16"/>
      <c r="H61" s="16"/>
      <c r="I61" s="16"/>
      <c r="J61" s="16"/>
      <c r="L61" s="70">
        <v>600</v>
      </c>
      <c r="M61" s="108"/>
      <c r="N61" s="72">
        <v>-22</v>
      </c>
      <c r="O61" s="28"/>
      <c r="S61" s="16"/>
      <c r="T61" s="16"/>
      <c r="U61" s="16"/>
    </row>
    <row r="62" spans="2:21" ht="15.75">
      <c r="B62" s="16" t="s">
        <v>167</v>
      </c>
      <c r="C62" s="16"/>
      <c r="D62" s="16"/>
      <c r="E62" s="16"/>
      <c r="F62" s="16"/>
      <c r="G62" s="16"/>
      <c r="H62" s="16"/>
      <c r="I62" s="16"/>
      <c r="J62" s="16"/>
      <c r="L62" s="70">
        <v>0</v>
      </c>
      <c r="M62" s="108"/>
      <c r="N62" s="72">
        <v>0</v>
      </c>
      <c r="O62" s="28"/>
      <c r="S62" s="16"/>
      <c r="T62" s="16"/>
      <c r="U62" s="16"/>
    </row>
    <row r="63" spans="2:21" ht="15.75">
      <c r="B63" s="16" t="s">
        <v>168</v>
      </c>
      <c r="C63" s="16"/>
      <c r="D63" s="16"/>
      <c r="E63" s="16"/>
      <c r="F63" s="16"/>
      <c r="G63" s="16"/>
      <c r="H63" s="16"/>
      <c r="I63" s="16"/>
      <c r="J63" s="16"/>
      <c r="L63" s="78">
        <v>3579</v>
      </c>
      <c r="M63" s="108"/>
      <c r="N63" s="79">
        <v>2611</v>
      </c>
      <c r="O63" s="28"/>
      <c r="S63" s="16"/>
      <c r="T63" s="16"/>
      <c r="U63" s="16"/>
    </row>
    <row r="64" spans="2:21" ht="15.75">
      <c r="B64" s="16"/>
      <c r="C64" s="16"/>
      <c r="D64" s="16"/>
      <c r="E64" s="16"/>
      <c r="F64" s="16"/>
      <c r="G64" s="16"/>
      <c r="H64" s="16"/>
      <c r="I64" s="16"/>
      <c r="J64" s="16"/>
      <c r="L64" s="70">
        <f>SUM(L61:L63)</f>
        <v>4179</v>
      </c>
      <c r="M64" s="108"/>
      <c r="N64" s="72">
        <f>SUM(N61:N63)</f>
        <v>2589</v>
      </c>
      <c r="O64" s="28"/>
      <c r="S64" s="16"/>
      <c r="T64" s="16"/>
      <c r="U64" s="16"/>
    </row>
    <row r="65" spans="2:21" ht="15.75">
      <c r="B65" s="16" t="s">
        <v>169</v>
      </c>
      <c r="C65" s="16"/>
      <c r="D65" s="16"/>
      <c r="E65" s="16"/>
      <c r="F65" s="16"/>
      <c r="G65" s="16"/>
      <c r="H65" s="16"/>
      <c r="I65" s="16"/>
      <c r="J65" s="16"/>
      <c r="L65" s="130">
        <v>-984</v>
      </c>
      <c r="M65" s="108"/>
      <c r="N65" s="127">
        <v>-395</v>
      </c>
      <c r="P65" s="16"/>
      <c r="Q65" s="16"/>
      <c r="S65" s="16"/>
      <c r="T65" s="16"/>
      <c r="U65" s="16"/>
    </row>
    <row r="66" spans="2:21" ht="16.5" thickBot="1">
      <c r="B66" s="33" t="s">
        <v>285</v>
      </c>
      <c r="C66" s="16"/>
      <c r="D66" s="16"/>
      <c r="E66" s="16"/>
      <c r="H66" s="16"/>
      <c r="I66" s="16"/>
      <c r="J66" s="16"/>
      <c r="L66" s="128">
        <f>SUM(L64:L65)</f>
        <v>3195</v>
      </c>
      <c r="M66" s="106"/>
      <c r="N66" s="129">
        <f>SUM(N64:N65)</f>
        <v>2194</v>
      </c>
      <c r="O66" s="42"/>
      <c r="P66" s="16"/>
      <c r="S66" s="16"/>
      <c r="T66" s="16"/>
      <c r="U66" s="16"/>
    </row>
    <row r="67" spans="2:21" ht="16.5" thickTop="1">
      <c r="B67" s="16"/>
      <c r="C67" s="16"/>
      <c r="D67" s="16"/>
      <c r="E67" s="16"/>
      <c r="H67" s="16"/>
      <c r="I67" s="16"/>
      <c r="J67" s="16"/>
      <c r="L67" s="130"/>
      <c r="M67" s="108"/>
      <c r="N67" s="131"/>
      <c r="O67" s="35"/>
      <c r="P67" s="16"/>
      <c r="S67" s="16"/>
      <c r="T67" s="16"/>
      <c r="U67" s="16"/>
    </row>
    <row r="68" spans="2:22" ht="15.75">
      <c r="B68" s="16" t="s">
        <v>115</v>
      </c>
      <c r="C68" s="16"/>
      <c r="D68" s="16"/>
      <c r="E68" s="16"/>
      <c r="H68" s="16"/>
      <c r="I68" s="16"/>
      <c r="J68" s="16"/>
      <c r="L68" s="70"/>
      <c r="M68" s="108"/>
      <c r="N68" s="132"/>
      <c r="O68" s="35"/>
      <c r="P68" s="16"/>
      <c r="S68" s="16"/>
      <c r="T68" s="16"/>
      <c r="U68" s="16"/>
      <c r="V68" s="111"/>
    </row>
    <row r="69" spans="2:21" ht="15.75">
      <c r="B69" s="16" t="s">
        <v>116</v>
      </c>
      <c r="C69" s="16"/>
      <c r="D69" s="16"/>
      <c r="E69" s="16"/>
      <c r="H69" s="16"/>
      <c r="I69" s="16"/>
      <c r="J69" s="16"/>
      <c r="L69" s="130">
        <f>-'Balance Sheet'!C28</f>
        <v>0</v>
      </c>
      <c r="M69" s="108"/>
      <c r="N69" s="131">
        <v>-311</v>
      </c>
      <c r="O69" s="35"/>
      <c r="P69" s="16"/>
      <c r="S69" s="50"/>
      <c r="T69" s="50"/>
      <c r="U69" s="16"/>
    </row>
    <row r="70" spans="2:21" ht="15.75">
      <c r="B70" s="16" t="s">
        <v>117</v>
      </c>
      <c r="C70" s="16"/>
      <c r="D70" s="16"/>
      <c r="E70" s="16"/>
      <c r="H70" s="16"/>
      <c r="I70" s="16"/>
      <c r="J70" s="16"/>
      <c r="L70" s="130">
        <f>+'Balance Sheet'!C54</f>
        <v>3195</v>
      </c>
      <c r="M70" s="108"/>
      <c r="N70" s="131">
        <v>2505</v>
      </c>
      <c r="O70" s="35"/>
      <c r="P70" s="16"/>
      <c r="S70" s="16"/>
      <c r="T70" s="16"/>
      <c r="U70" s="16"/>
    </row>
    <row r="71" spans="2:21" ht="16.5" thickBot="1">
      <c r="B71" s="16"/>
      <c r="C71" s="16"/>
      <c r="D71" s="16"/>
      <c r="E71" s="16"/>
      <c r="F71" s="16"/>
      <c r="G71" s="16"/>
      <c r="H71" s="16"/>
      <c r="I71" s="16"/>
      <c r="J71" s="16"/>
      <c r="L71" s="128">
        <f>SUM(L69:L70)</f>
        <v>3195</v>
      </c>
      <c r="M71" s="108"/>
      <c r="N71" s="129">
        <f>SUM(N69:N70)</f>
        <v>2194</v>
      </c>
      <c r="S71" s="16"/>
      <c r="T71" s="16"/>
      <c r="U71" s="16"/>
    </row>
    <row r="72" spans="2:14" ht="16.5" thickTop="1">
      <c r="B72" s="16"/>
      <c r="C72" s="16"/>
      <c r="D72" s="16"/>
      <c r="E72" s="16"/>
      <c r="F72" s="16"/>
      <c r="G72" s="16"/>
      <c r="H72" s="16"/>
      <c r="I72" s="16"/>
      <c r="J72" s="16"/>
      <c r="L72" s="60"/>
      <c r="M72" s="108"/>
      <c r="N72" s="72"/>
    </row>
    <row r="73" spans="2:14" ht="15.75">
      <c r="B73" s="16" t="s">
        <v>148</v>
      </c>
      <c r="C73" s="16"/>
      <c r="D73" s="16"/>
      <c r="E73" s="16"/>
      <c r="F73" s="16"/>
      <c r="G73" s="16"/>
      <c r="H73" s="16"/>
      <c r="I73" s="16"/>
      <c r="J73" s="16"/>
      <c r="L73" s="149"/>
      <c r="M73" s="108"/>
      <c r="N73" s="108"/>
    </row>
    <row r="74" spans="2:14" ht="15.75">
      <c r="B74" s="16"/>
      <c r="C74" s="16"/>
      <c r="D74" s="16"/>
      <c r="E74" s="16"/>
      <c r="F74" s="16"/>
      <c r="G74" s="16"/>
      <c r="H74" s="16"/>
      <c r="I74" s="16"/>
      <c r="J74" s="16"/>
      <c r="L74" s="149"/>
      <c r="M74" s="108"/>
      <c r="N74" s="108"/>
    </row>
    <row r="75" spans="2:14" ht="15.75">
      <c r="B75" s="16" t="s">
        <v>149</v>
      </c>
      <c r="C75" s="16"/>
      <c r="D75" s="16"/>
      <c r="E75" s="16"/>
      <c r="F75" s="16"/>
      <c r="G75" s="16"/>
      <c r="H75" s="16"/>
      <c r="I75" s="16"/>
      <c r="J75" s="16"/>
      <c r="L75" s="60">
        <v>3579</v>
      </c>
      <c r="M75" s="75"/>
      <c r="N75" s="132">
        <v>2611</v>
      </c>
    </row>
    <row r="76" spans="2:14" ht="15.75">
      <c r="B76" s="16" t="s">
        <v>154</v>
      </c>
      <c r="C76" s="16"/>
      <c r="D76" s="16"/>
      <c r="E76" s="16"/>
      <c r="F76" s="16"/>
      <c r="G76" s="16"/>
      <c r="H76" s="16"/>
      <c r="I76" s="16"/>
      <c r="J76" s="16"/>
      <c r="L76" s="60">
        <v>-297</v>
      </c>
      <c r="M76" s="75"/>
      <c r="N76" s="132">
        <v>91</v>
      </c>
    </row>
    <row r="77" spans="2:14" ht="16.5" thickBot="1">
      <c r="B77" s="16"/>
      <c r="C77" s="16"/>
      <c r="D77" s="16"/>
      <c r="E77" s="16"/>
      <c r="F77" s="115"/>
      <c r="G77" s="115"/>
      <c r="H77" s="16"/>
      <c r="I77" s="16"/>
      <c r="J77" s="16"/>
      <c r="L77" s="59">
        <f>SUM(L75:L76)</f>
        <v>3282</v>
      </c>
      <c r="M77" s="75"/>
      <c r="N77" s="107">
        <f>SUM(N75:N76)</f>
        <v>2702</v>
      </c>
    </row>
    <row r="78" spans="2:14" ht="16.5" thickTop="1">
      <c r="B78" s="16"/>
      <c r="C78" s="16"/>
      <c r="D78" s="16"/>
      <c r="E78" s="16"/>
      <c r="F78" s="115"/>
      <c r="G78" s="115"/>
      <c r="H78" s="16"/>
      <c r="I78" s="16"/>
      <c r="J78" s="16"/>
      <c r="L78" s="15"/>
      <c r="M78" s="16"/>
      <c r="N78" s="17"/>
    </row>
    <row r="79" spans="2:14" ht="15.75">
      <c r="B79" s="16"/>
      <c r="C79" s="16"/>
      <c r="D79" s="16"/>
      <c r="E79" s="16"/>
      <c r="F79" s="16"/>
      <c r="G79" s="16"/>
      <c r="H79" s="16"/>
      <c r="I79" s="16"/>
      <c r="J79" s="16"/>
      <c r="L79" s="29"/>
      <c r="N79" s="28"/>
    </row>
    <row r="80" spans="2:10" ht="18.75">
      <c r="B80" s="16" t="s">
        <v>2</v>
      </c>
      <c r="C80" s="16"/>
      <c r="D80" s="16"/>
      <c r="E80" s="16"/>
      <c r="F80" s="16"/>
      <c r="G80" s="16"/>
      <c r="H80" s="16"/>
      <c r="I80" s="16"/>
      <c r="J80" s="16"/>
    </row>
    <row r="81" spans="2:10" ht="15.75">
      <c r="B81" s="16"/>
      <c r="C81" s="16"/>
      <c r="D81" s="16"/>
      <c r="E81" s="16"/>
      <c r="F81" s="16"/>
      <c r="G81" s="16"/>
      <c r="H81" s="16"/>
      <c r="I81" s="16"/>
      <c r="J81" s="16"/>
    </row>
    <row r="82" spans="2:10" ht="12" customHeight="1">
      <c r="B82" s="16"/>
      <c r="C82" s="16"/>
      <c r="D82" s="16"/>
      <c r="E82" s="16"/>
      <c r="F82" s="16"/>
      <c r="G82" s="16"/>
      <c r="H82" s="16"/>
      <c r="I82" s="16"/>
      <c r="J82" s="16"/>
    </row>
    <row r="83" spans="2:10" ht="15.75">
      <c r="B83" s="16"/>
      <c r="C83" s="16"/>
      <c r="D83" s="16"/>
      <c r="E83" s="16"/>
      <c r="F83" s="16"/>
      <c r="G83" s="16"/>
      <c r="H83" s="16"/>
      <c r="I83" s="16"/>
      <c r="J83" s="16"/>
    </row>
    <row r="84" spans="1:10" s="32" customFormat="1" ht="15.75">
      <c r="A84" s="103">
        <f>A56+1</f>
        <v>19</v>
      </c>
      <c r="B84" s="50" t="s">
        <v>118</v>
      </c>
      <c r="C84" s="50"/>
      <c r="D84" s="50"/>
      <c r="E84" s="50"/>
      <c r="F84" s="50"/>
      <c r="G84" s="50"/>
      <c r="H84" s="50"/>
      <c r="I84" s="50"/>
      <c r="J84" s="50"/>
    </row>
    <row r="85" spans="2:10" ht="15.75">
      <c r="B85" s="16"/>
      <c r="C85" s="16"/>
      <c r="D85" s="16"/>
      <c r="E85" s="16"/>
      <c r="F85" s="16"/>
      <c r="G85" s="16"/>
      <c r="H85" s="16"/>
      <c r="I85" s="16"/>
      <c r="J85" s="16"/>
    </row>
    <row r="86" spans="2:15" ht="15.75">
      <c r="B86" s="174" t="s">
        <v>3</v>
      </c>
      <c r="C86" s="176"/>
      <c r="D86" s="176"/>
      <c r="E86" s="176"/>
      <c r="F86" s="176"/>
      <c r="G86" s="176"/>
      <c r="H86" s="176"/>
      <c r="I86" s="176"/>
      <c r="J86" s="176"/>
      <c r="K86" s="176"/>
      <c r="L86" s="176"/>
      <c r="M86" s="176"/>
      <c r="N86" s="176"/>
      <c r="O86" s="176"/>
    </row>
    <row r="87" spans="2:15" ht="17.25" customHeight="1">
      <c r="B87" s="176"/>
      <c r="C87" s="176"/>
      <c r="D87" s="176"/>
      <c r="E87" s="176"/>
      <c r="F87" s="176"/>
      <c r="G87" s="176"/>
      <c r="H87" s="176"/>
      <c r="I87" s="176"/>
      <c r="J87" s="176"/>
      <c r="K87" s="176"/>
      <c r="L87" s="176"/>
      <c r="M87" s="176"/>
      <c r="N87" s="176"/>
      <c r="O87" s="176"/>
    </row>
    <row r="88" spans="2:14" ht="15.75">
      <c r="B88" s="52"/>
      <c r="C88" s="16"/>
      <c r="D88" s="16"/>
      <c r="E88" s="16"/>
      <c r="F88" s="16"/>
      <c r="G88" s="16"/>
      <c r="H88" s="16"/>
      <c r="I88" s="16"/>
      <c r="J88" s="16"/>
      <c r="K88" s="16"/>
      <c r="L88" s="16"/>
      <c r="M88" s="16"/>
      <c r="N88" s="16"/>
    </row>
    <row r="89" spans="2:14" ht="15.75">
      <c r="B89" s="52"/>
      <c r="C89" s="16"/>
      <c r="D89" s="16"/>
      <c r="E89" s="16"/>
      <c r="F89" s="16"/>
      <c r="G89" s="16"/>
      <c r="H89" s="16"/>
      <c r="I89" s="16"/>
      <c r="J89" s="16"/>
      <c r="K89" s="16"/>
      <c r="L89" s="16"/>
      <c r="M89" s="16"/>
      <c r="N89" s="16"/>
    </row>
    <row r="90" spans="2:14" ht="15.75">
      <c r="B90" s="16"/>
      <c r="C90" s="16"/>
      <c r="D90" s="16"/>
      <c r="E90" s="16"/>
      <c r="F90" s="16"/>
      <c r="G90" s="16"/>
      <c r="H90" s="16"/>
      <c r="I90" s="16"/>
      <c r="J90" s="16"/>
      <c r="K90" s="16"/>
      <c r="L90" s="16"/>
      <c r="M90" s="16"/>
      <c r="N90" s="16"/>
    </row>
    <row r="91" spans="1:10" s="32" customFormat="1" ht="15.75">
      <c r="A91" s="103">
        <f>A84+1</f>
        <v>20</v>
      </c>
      <c r="B91" s="50" t="s">
        <v>119</v>
      </c>
      <c r="C91" s="50"/>
      <c r="D91" s="50"/>
      <c r="E91" s="50"/>
      <c r="F91" s="50"/>
      <c r="G91" s="50"/>
      <c r="H91" s="50"/>
      <c r="I91" s="50"/>
      <c r="J91" s="50"/>
    </row>
    <row r="92" spans="2:10" ht="15.75">
      <c r="B92" s="16"/>
      <c r="C92" s="16"/>
      <c r="D92" s="16"/>
      <c r="E92" s="16"/>
      <c r="F92" s="16"/>
      <c r="G92" s="16"/>
      <c r="H92" s="16"/>
      <c r="I92" s="16"/>
      <c r="J92" s="16"/>
    </row>
    <row r="93" spans="2:15" ht="15.75">
      <c r="B93" s="174" t="s">
        <v>311</v>
      </c>
      <c r="C93" s="175"/>
      <c r="D93" s="175"/>
      <c r="E93" s="175"/>
      <c r="F93" s="175"/>
      <c r="G93" s="175"/>
      <c r="H93" s="175"/>
      <c r="I93" s="175"/>
      <c r="J93" s="175"/>
      <c r="K93" s="175"/>
      <c r="L93" s="175"/>
      <c r="M93" s="175"/>
      <c r="N93" s="175"/>
      <c r="O93" s="175"/>
    </row>
    <row r="94" spans="2:15" ht="21.75" customHeight="1">
      <c r="B94" s="175"/>
      <c r="C94" s="175"/>
      <c r="D94" s="175"/>
      <c r="E94" s="175"/>
      <c r="F94" s="175"/>
      <c r="G94" s="175"/>
      <c r="H94" s="175"/>
      <c r="I94" s="175"/>
      <c r="J94" s="175"/>
      <c r="K94" s="175"/>
      <c r="L94" s="175"/>
      <c r="M94" s="175"/>
      <c r="N94" s="175"/>
      <c r="O94" s="175"/>
    </row>
    <row r="95" spans="2:10" ht="15.75">
      <c r="B95" s="16"/>
      <c r="C95" s="16"/>
      <c r="D95" s="16"/>
      <c r="E95" s="16"/>
      <c r="F95" s="16"/>
      <c r="G95" s="16"/>
      <c r="H95" s="16"/>
      <c r="I95" s="16"/>
      <c r="J95" s="16"/>
    </row>
    <row r="96" spans="2:10" ht="15.75">
      <c r="B96" s="16" t="s">
        <v>173</v>
      </c>
      <c r="C96" s="16"/>
      <c r="D96" s="16"/>
      <c r="E96" s="16"/>
      <c r="F96" s="16"/>
      <c r="G96" s="16"/>
      <c r="H96" s="16"/>
      <c r="I96" s="16"/>
      <c r="J96" s="16"/>
    </row>
    <row r="97" spans="2:10" ht="15.75">
      <c r="B97" s="16"/>
      <c r="C97" s="16"/>
      <c r="D97" s="16"/>
      <c r="E97" s="16"/>
      <c r="F97" s="16"/>
      <c r="G97" s="16"/>
      <c r="H97" s="16"/>
      <c r="I97" s="16"/>
      <c r="J97" s="16"/>
    </row>
    <row r="98" spans="2:12" ht="15.75">
      <c r="B98" s="16"/>
      <c r="C98" s="16"/>
      <c r="D98" s="16"/>
      <c r="E98" s="16"/>
      <c r="F98" s="16"/>
      <c r="G98" s="16"/>
      <c r="H98" s="16"/>
      <c r="I98" s="16"/>
      <c r="J98" s="16"/>
      <c r="L98" s="6" t="s">
        <v>251</v>
      </c>
    </row>
    <row r="99" spans="2:12" ht="15.75">
      <c r="B99" s="16" t="s">
        <v>174</v>
      </c>
      <c r="C99" s="16"/>
      <c r="D99" s="16"/>
      <c r="E99" s="16"/>
      <c r="F99" s="16"/>
      <c r="G99" s="16"/>
      <c r="H99" s="16"/>
      <c r="I99" s="16"/>
      <c r="J99" s="16"/>
      <c r="L99" s="28">
        <v>348</v>
      </c>
    </row>
    <row r="100" spans="2:12" ht="15.75">
      <c r="B100" s="16" t="s">
        <v>175</v>
      </c>
      <c r="C100" s="16"/>
      <c r="D100" s="16"/>
      <c r="E100" s="16"/>
      <c r="F100" s="16"/>
      <c r="G100" s="16"/>
      <c r="H100" s="16"/>
      <c r="I100" s="16"/>
      <c r="J100" s="16"/>
      <c r="L100" s="28">
        <v>113</v>
      </c>
    </row>
    <row r="101" spans="2:12" ht="15.75">
      <c r="B101" s="16" t="s">
        <v>313</v>
      </c>
      <c r="C101" s="16"/>
      <c r="D101" s="16"/>
      <c r="E101" s="16"/>
      <c r="F101" s="16"/>
      <c r="G101" s="16"/>
      <c r="H101" s="16"/>
      <c r="I101" s="16"/>
      <c r="J101" s="16"/>
      <c r="L101" s="28">
        <v>133</v>
      </c>
    </row>
    <row r="102" spans="2:12" ht="15.75">
      <c r="B102" s="16"/>
      <c r="C102" s="16"/>
      <c r="D102" s="16"/>
      <c r="E102" s="16"/>
      <c r="F102" s="16"/>
      <c r="G102" s="16"/>
      <c r="H102" s="16"/>
      <c r="I102" s="16"/>
      <c r="J102" s="16"/>
      <c r="L102" s="28"/>
    </row>
    <row r="103" spans="2:12" ht="15.75">
      <c r="B103" s="16"/>
      <c r="C103" s="16"/>
      <c r="D103" s="16"/>
      <c r="E103" s="16"/>
      <c r="F103" s="16"/>
      <c r="G103" s="16"/>
      <c r="H103" s="16"/>
      <c r="I103" s="16"/>
      <c r="J103" s="16"/>
      <c r="L103" s="28"/>
    </row>
    <row r="104" spans="1:10" s="32" customFormat="1" ht="15.75">
      <c r="A104" s="103">
        <f>A91+1</f>
        <v>21</v>
      </c>
      <c r="B104" s="50" t="s">
        <v>140</v>
      </c>
      <c r="C104" s="50"/>
      <c r="D104" s="50"/>
      <c r="E104" s="50"/>
      <c r="F104" s="50"/>
      <c r="G104" s="50"/>
      <c r="H104" s="50"/>
      <c r="I104" s="50"/>
      <c r="J104" s="50"/>
    </row>
    <row r="105" spans="2:15" ht="15.75">
      <c r="B105" s="16"/>
      <c r="C105" s="16"/>
      <c r="D105" s="16"/>
      <c r="E105" s="16"/>
      <c r="F105" s="16"/>
      <c r="G105" s="16"/>
      <c r="H105" s="16"/>
      <c r="I105" s="16"/>
      <c r="J105" s="16"/>
      <c r="K105" s="16"/>
      <c r="L105" s="16"/>
      <c r="M105" s="16"/>
      <c r="N105" s="16"/>
      <c r="O105" s="16"/>
    </row>
    <row r="106" spans="2:15" ht="15.75">
      <c r="B106" s="179" t="s">
        <v>4</v>
      </c>
      <c r="C106" s="179"/>
      <c r="D106" s="179"/>
      <c r="E106" s="179"/>
      <c r="F106" s="179"/>
      <c r="G106" s="179"/>
      <c r="H106" s="179"/>
      <c r="I106" s="179"/>
      <c r="J106" s="179"/>
      <c r="K106" s="179"/>
      <c r="L106" s="179"/>
      <c r="M106" s="179"/>
      <c r="N106" s="179"/>
      <c r="O106" s="179"/>
    </row>
    <row r="107" spans="2:15" ht="15.75">
      <c r="B107" s="179"/>
      <c r="C107" s="179"/>
      <c r="D107" s="179"/>
      <c r="E107" s="179"/>
      <c r="F107" s="179"/>
      <c r="G107" s="179"/>
      <c r="H107" s="179"/>
      <c r="I107" s="179"/>
      <c r="J107" s="179"/>
      <c r="K107" s="179"/>
      <c r="L107" s="179"/>
      <c r="M107" s="179"/>
      <c r="N107" s="179"/>
      <c r="O107" s="179"/>
    </row>
    <row r="108" spans="2:15" ht="15.75">
      <c r="B108" s="16"/>
      <c r="C108" s="16"/>
      <c r="D108" s="16"/>
      <c r="E108" s="16"/>
      <c r="F108" s="16"/>
      <c r="G108" s="16"/>
      <c r="H108" s="16"/>
      <c r="I108" s="16"/>
      <c r="J108" s="16"/>
      <c r="K108" s="16"/>
      <c r="L108" s="16"/>
      <c r="M108" s="16"/>
      <c r="N108" s="16"/>
      <c r="O108" s="16"/>
    </row>
    <row r="109" spans="2:15" ht="15.75">
      <c r="B109" s="16"/>
      <c r="C109" s="16"/>
      <c r="D109" s="16"/>
      <c r="E109" s="16"/>
      <c r="F109" s="16"/>
      <c r="G109" s="16"/>
      <c r="H109" s="16"/>
      <c r="I109" s="16"/>
      <c r="J109" s="16"/>
      <c r="K109" s="16"/>
      <c r="L109" s="16"/>
      <c r="M109" s="16"/>
      <c r="N109" s="16"/>
      <c r="O109" s="16"/>
    </row>
    <row r="110" spans="2:15" ht="15.75">
      <c r="B110" s="174" t="s">
        <v>5</v>
      </c>
      <c r="C110" s="174"/>
      <c r="D110" s="174"/>
      <c r="E110" s="174"/>
      <c r="F110" s="174"/>
      <c r="G110" s="174"/>
      <c r="H110" s="174"/>
      <c r="I110" s="174"/>
      <c r="J110" s="174"/>
      <c r="K110" s="174"/>
      <c r="L110" s="174"/>
      <c r="M110" s="174"/>
      <c r="N110" s="174"/>
      <c r="O110" s="174"/>
    </row>
    <row r="111" spans="2:15" ht="15.75">
      <c r="B111" s="174"/>
      <c r="C111" s="174"/>
      <c r="D111" s="174"/>
      <c r="E111" s="174"/>
      <c r="F111" s="174"/>
      <c r="G111" s="174"/>
      <c r="H111" s="174"/>
      <c r="I111" s="174"/>
      <c r="J111" s="174"/>
      <c r="K111" s="174"/>
      <c r="L111" s="174"/>
      <c r="M111" s="174"/>
      <c r="N111" s="174"/>
      <c r="O111" s="174"/>
    </row>
    <row r="112" spans="2:15" ht="15.75">
      <c r="B112" s="174"/>
      <c r="C112" s="174"/>
      <c r="D112" s="174"/>
      <c r="E112" s="174"/>
      <c r="F112" s="174"/>
      <c r="G112" s="174"/>
      <c r="H112" s="174"/>
      <c r="I112" s="174"/>
      <c r="J112" s="174"/>
      <c r="K112" s="174"/>
      <c r="L112" s="174"/>
      <c r="M112" s="174"/>
      <c r="N112" s="174"/>
      <c r="O112" s="174"/>
    </row>
    <row r="113" spans="2:15" ht="15.75">
      <c r="B113" s="174"/>
      <c r="C113" s="174"/>
      <c r="D113" s="174"/>
      <c r="E113" s="174"/>
      <c r="F113" s="174"/>
      <c r="G113" s="174"/>
      <c r="H113" s="174"/>
      <c r="I113" s="174"/>
      <c r="J113" s="174"/>
      <c r="K113" s="174"/>
      <c r="L113" s="174"/>
      <c r="M113" s="174"/>
      <c r="N113" s="174"/>
      <c r="O113" s="174"/>
    </row>
    <row r="114" spans="2:15" ht="15.75">
      <c r="B114" s="16"/>
      <c r="C114" s="16"/>
      <c r="D114" s="16"/>
      <c r="E114" s="16"/>
      <c r="F114" s="16"/>
      <c r="G114" s="16"/>
      <c r="H114" s="16"/>
      <c r="I114" s="16"/>
      <c r="J114" s="16"/>
      <c r="K114" s="16"/>
      <c r="L114" s="16"/>
      <c r="M114" s="16"/>
      <c r="N114" s="16"/>
      <c r="O114" s="16"/>
    </row>
    <row r="115" spans="2:15" ht="15.75">
      <c r="B115" s="174" t="s">
        <v>6</v>
      </c>
      <c r="C115" s="174"/>
      <c r="D115" s="174"/>
      <c r="E115" s="174"/>
      <c r="F115" s="174"/>
      <c r="G115" s="174"/>
      <c r="H115" s="174"/>
      <c r="I115" s="174"/>
      <c r="J115" s="174"/>
      <c r="K115" s="174"/>
      <c r="L115" s="174"/>
      <c r="M115" s="174"/>
      <c r="N115" s="174"/>
      <c r="O115" s="174"/>
    </row>
    <row r="116" spans="2:15" ht="15.75">
      <c r="B116" s="174"/>
      <c r="C116" s="174"/>
      <c r="D116" s="174"/>
      <c r="E116" s="174"/>
      <c r="F116" s="174"/>
      <c r="G116" s="174"/>
      <c r="H116" s="174"/>
      <c r="I116" s="174"/>
      <c r="J116" s="174"/>
      <c r="K116" s="174"/>
      <c r="L116" s="174"/>
      <c r="M116" s="174"/>
      <c r="N116" s="174"/>
      <c r="O116" s="174"/>
    </row>
    <row r="117" spans="2:15" ht="15.75">
      <c r="B117" s="16"/>
      <c r="C117" s="16"/>
      <c r="D117" s="16"/>
      <c r="E117" s="16"/>
      <c r="F117" s="16"/>
      <c r="G117" s="16"/>
      <c r="H117" s="16"/>
      <c r="I117" s="16"/>
      <c r="J117" s="16"/>
      <c r="K117" s="16"/>
      <c r="L117" s="16"/>
      <c r="M117" s="16"/>
      <c r="N117" s="16"/>
      <c r="O117" s="16"/>
    </row>
    <row r="118" spans="2:15" ht="15.75">
      <c r="B118" s="16"/>
      <c r="C118" s="16"/>
      <c r="D118" s="16"/>
      <c r="E118" s="16"/>
      <c r="F118" s="16"/>
      <c r="G118" s="16"/>
      <c r="H118" s="16"/>
      <c r="I118" s="16"/>
      <c r="J118" s="16"/>
      <c r="K118" s="16"/>
      <c r="L118" s="16"/>
      <c r="M118" s="16"/>
      <c r="N118" s="16"/>
      <c r="O118" s="16"/>
    </row>
    <row r="119" spans="2:15" ht="15.75">
      <c r="B119" s="174" t="s">
        <v>9</v>
      </c>
      <c r="C119" s="174"/>
      <c r="D119" s="174"/>
      <c r="E119" s="174"/>
      <c r="F119" s="174"/>
      <c r="G119" s="174"/>
      <c r="H119" s="174"/>
      <c r="I119" s="174"/>
      <c r="J119" s="174"/>
      <c r="K119" s="174"/>
      <c r="L119" s="174"/>
      <c r="M119" s="174"/>
      <c r="N119" s="174"/>
      <c r="O119" s="174"/>
    </row>
    <row r="120" spans="2:15" ht="15.75">
      <c r="B120" s="174"/>
      <c r="C120" s="174"/>
      <c r="D120" s="174"/>
      <c r="E120" s="174"/>
      <c r="F120" s="174"/>
      <c r="G120" s="174"/>
      <c r="H120" s="174"/>
      <c r="I120" s="174"/>
      <c r="J120" s="174"/>
      <c r="K120" s="174"/>
      <c r="L120" s="174"/>
      <c r="M120" s="174"/>
      <c r="N120" s="174"/>
      <c r="O120" s="174"/>
    </row>
    <row r="121" spans="2:15" ht="15.75">
      <c r="B121" s="174"/>
      <c r="C121" s="174"/>
      <c r="D121" s="174"/>
      <c r="E121" s="174"/>
      <c r="F121" s="174"/>
      <c r="G121" s="174"/>
      <c r="H121" s="174"/>
      <c r="I121" s="174"/>
      <c r="J121" s="174"/>
      <c r="K121" s="174"/>
      <c r="L121" s="174"/>
      <c r="M121" s="174"/>
      <c r="N121" s="174"/>
      <c r="O121" s="174"/>
    </row>
    <row r="122" spans="2:15" ht="15.75">
      <c r="B122" s="174"/>
      <c r="C122" s="174"/>
      <c r="D122" s="174"/>
      <c r="E122" s="174"/>
      <c r="F122" s="174"/>
      <c r="G122" s="174"/>
      <c r="H122" s="174"/>
      <c r="I122" s="174"/>
      <c r="J122" s="174"/>
      <c r="K122" s="174"/>
      <c r="L122" s="174"/>
      <c r="M122" s="174"/>
      <c r="N122" s="174"/>
      <c r="O122" s="174"/>
    </row>
    <row r="123" spans="2:15" ht="15.75">
      <c r="B123" s="16"/>
      <c r="C123" s="16"/>
      <c r="D123" s="16"/>
      <c r="E123" s="16"/>
      <c r="F123" s="16"/>
      <c r="G123" s="16"/>
      <c r="H123" s="16"/>
      <c r="I123" s="16"/>
      <c r="J123" s="16"/>
      <c r="K123" s="16"/>
      <c r="L123" s="16"/>
      <c r="M123" s="16"/>
      <c r="N123" s="16"/>
      <c r="O123" s="16"/>
    </row>
    <row r="124" spans="2:15" ht="15.75">
      <c r="B124" s="174" t="s">
        <v>10</v>
      </c>
      <c r="C124" s="174"/>
      <c r="D124" s="174"/>
      <c r="E124" s="174"/>
      <c r="F124" s="174"/>
      <c r="G124" s="174"/>
      <c r="H124" s="174"/>
      <c r="I124" s="174"/>
      <c r="J124" s="174"/>
      <c r="K124" s="174"/>
      <c r="L124" s="174"/>
      <c r="M124" s="174"/>
      <c r="N124" s="174"/>
      <c r="O124" s="174"/>
    </row>
    <row r="125" spans="2:15" ht="15.75">
      <c r="B125" s="174"/>
      <c r="C125" s="174"/>
      <c r="D125" s="174"/>
      <c r="E125" s="174"/>
      <c r="F125" s="174"/>
      <c r="G125" s="174"/>
      <c r="H125" s="174"/>
      <c r="I125" s="174"/>
      <c r="J125" s="174"/>
      <c r="K125" s="174"/>
      <c r="L125" s="174"/>
      <c r="M125" s="174"/>
      <c r="N125" s="174"/>
      <c r="O125" s="174"/>
    </row>
    <row r="126" spans="2:15" ht="15.75">
      <c r="B126" s="174"/>
      <c r="C126" s="174"/>
      <c r="D126" s="174"/>
      <c r="E126" s="174"/>
      <c r="F126" s="174"/>
      <c r="G126" s="174"/>
      <c r="H126" s="174"/>
      <c r="I126" s="174"/>
      <c r="J126" s="174"/>
      <c r="K126" s="174"/>
      <c r="L126" s="174"/>
      <c r="M126" s="174"/>
      <c r="N126" s="174"/>
      <c r="O126" s="174"/>
    </row>
    <row r="127" spans="2:15" ht="15.75">
      <c r="B127" s="174"/>
      <c r="C127" s="174"/>
      <c r="D127" s="174"/>
      <c r="E127" s="174"/>
      <c r="F127" s="174"/>
      <c r="G127" s="174"/>
      <c r="H127" s="174"/>
      <c r="I127" s="174"/>
      <c r="J127" s="174"/>
      <c r="K127" s="174"/>
      <c r="L127" s="174"/>
      <c r="M127" s="174"/>
      <c r="N127" s="174"/>
      <c r="O127" s="174"/>
    </row>
    <row r="128" spans="2:15" ht="15.75">
      <c r="B128" s="174"/>
      <c r="C128" s="174"/>
      <c r="D128" s="174"/>
      <c r="E128" s="174"/>
      <c r="F128" s="174"/>
      <c r="G128" s="174"/>
      <c r="H128" s="174"/>
      <c r="I128" s="174"/>
      <c r="J128" s="174"/>
      <c r="K128" s="174"/>
      <c r="L128" s="174"/>
      <c r="M128" s="174"/>
      <c r="N128" s="174"/>
      <c r="O128" s="174"/>
    </row>
    <row r="129" spans="2:15" ht="15.75">
      <c r="B129" s="174"/>
      <c r="C129" s="174"/>
      <c r="D129" s="174"/>
      <c r="E129" s="174"/>
      <c r="F129" s="174"/>
      <c r="G129" s="174"/>
      <c r="H129" s="174"/>
      <c r="I129" s="174"/>
      <c r="J129" s="174"/>
      <c r="K129" s="174"/>
      <c r="L129" s="174"/>
      <c r="M129" s="174"/>
      <c r="N129" s="174"/>
      <c r="O129" s="174"/>
    </row>
    <row r="130" spans="2:15" ht="15.75">
      <c r="B130" s="174"/>
      <c r="C130" s="174"/>
      <c r="D130" s="174"/>
      <c r="E130" s="174"/>
      <c r="F130" s="174"/>
      <c r="G130" s="174"/>
      <c r="H130" s="174"/>
      <c r="I130" s="174"/>
      <c r="J130" s="174"/>
      <c r="K130" s="174"/>
      <c r="L130" s="174"/>
      <c r="M130" s="174"/>
      <c r="N130" s="174"/>
      <c r="O130" s="174"/>
    </row>
    <row r="131" spans="2:15" ht="21.75" customHeight="1">
      <c r="B131" s="175"/>
      <c r="C131" s="175"/>
      <c r="D131" s="175"/>
      <c r="E131" s="175"/>
      <c r="F131" s="175"/>
      <c r="G131" s="175"/>
      <c r="H131" s="175"/>
      <c r="I131" s="175"/>
      <c r="J131" s="175"/>
      <c r="K131" s="175"/>
      <c r="L131" s="175"/>
      <c r="M131" s="175"/>
      <c r="N131" s="175"/>
      <c r="O131" s="175"/>
    </row>
    <row r="132" spans="2:15" ht="15.75">
      <c r="B132" s="16"/>
      <c r="C132" s="16"/>
      <c r="D132" s="16"/>
      <c r="E132" s="16"/>
      <c r="F132" s="16"/>
      <c r="G132" s="16"/>
      <c r="H132" s="16"/>
      <c r="I132" s="16"/>
      <c r="J132" s="16"/>
      <c r="K132" s="16"/>
      <c r="L132" s="16"/>
      <c r="M132" s="16"/>
      <c r="N132" s="16"/>
      <c r="O132" s="16"/>
    </row>
    <row r="133" spans="1:15" ht="15.75">
      <c r="A133" s="103">
        <v>21</v>
      </c>
      <c r="B133" s="50" t="s">
        <v>270</v>
      </c>
      <c r="C133" s="50"/>
      <c r="D133" s="50"/>
      <c r="E133" s="50"/>
      <c r="F133" s="50"/>
      <c r="G133" s="50"/>
      <c r="H133" s="16"/>
      <c r="I133" s="16"/>
      <c r="J133" s="16"/>
      <c r="K133" s="16"/>
      <c r="L133" s="16"/>
      <c r="M133" s="16"/>
      <c r="N133" s="16"/>
      <c r="O133" s="16"/>
    </row>
    <row r="134" spans="1:15" ht="15.75">
      <c r="A134" s="103"/>
      <c r="B134" s="50"/>
      <c r="C134" s="50"/>
      <c r="D134" s="50"/>
      <c r="E134" s="50"/>
      <c r="F134" s="50"/>
      <c r="G134" s="50"/>
      <c r="H134" s="16"/>
      <c r="I134" s="16"/>
      <c r="J134" s="16"/>
      <c r="K134" s="16"/>
      <c r="L134" s="16"/>
      <c r="M134" s="16"/>
      <c r="N134" s="16"/>
      <c r="O134" s="16"/>
    </row>
    <row r="135" spans="2:15" ht="15.75">
      <c r="B135" s="174" t="s">
        <v>7</v>
      </c>
      <c r="C135" s="174"/>
      <c r="D135" s="174"/>
      <c r="E135" s="174"/>
      <c r="F135" s="174"/>
      <c r="G135" s="174"/>
      <c r="H135" s="174"/>
      <c r="I135" s="174"/>
      <c r="J135" s="174"/>
      <c r="K135" s="174"/>
      <c r="L135" s="174"/>
      <c r="M135" s="174"/>
      <c r="N135" s="174"/>
      <c r="O135" s="174"/>
    </row>
    <row r="136" spans="2:15" ht="15.75">
      <c r="B136" s="174"/>
      <c r="C136" s="174"/>
      <c r="D136" s="174"/>
      <c r="E136" s="174"/>
      <c r="F136" s="174"/>
      <c r="G136" s="174"/>
      <c r="H136" s="174"/>
      <c r="I136" s="174"/>
      <c r="J136" s="174"/>
      <c r="K136" s="174"/>
      <c r="L136" s="174"/>
      <c r="M136" s="174"/>
      <c r="N136" s="174"/>
      <c r="O136" s="174"/>
    </row>
    <row r="137" spans="2:15" ht="15.75">
      <c r="B137" s="174"/>
      <c r="C137" s="174"/>
      <c r="D137" s="174"/>
      <c r="E137" s="174"/>
      <c r="F137" s="174"/>
      <c r="G137" s="174"/>
      <c r="H137" s="174"/>
      <c r="I137" s="174"/>
      <c r="J137" s="174"/>
      <c r="K137" s="174"/>
      <c r="L137" s="174"/>
      <c r="M137" s="174"/>
      <c r="N137" s="174"/>
      <c r="O137" s="174"/>
    </row>
    <row r="138" spans="2:15" ht="15.75">
      <c r="B138" s="16"/>
      <c r="C138" s="16"/>
      <c r="D138" s="16"/>
      <c r="E138" s="16"/>
      <c r="F138" s="16"/>
      <c r="G138" s="16"/>
      <c r="H138" s="16"/>
      <c r="I138" s="16"/>
      <c r="J138" s="16"/>
      <c r="K138" s="16"/>
      <c r="L138" s="16"/>
      <c r="M138" s="16"/>
      <c r="N138" s="16"/>
      <c r="O138" s="16"/>
    </row>
    <row r="139" spans="2:15" ht="15.75">
      <c r="B139" s="174" t="s">
        <v>8</v>
      </c>
      <c r="C139" s="174"/>
      <c r="D139" s="174"/>
      <c r="E139" s="174"/>
      <c r="F139" s="174"/>
      <c r="G139" s="174"/>
      <c r="H139" s="174"/>
      <c r="I139" s="174"/>
      <c r="J139" s="174"/>
      <c r="K139" s="174"/>
      <c r="L139" s="174"/>
      <c r="M139" s="174"/>
      <c r="N139" s="174"/>
      <c r="O139" s="174"/>
    </row>
    <row r="140" spans="2:15" ht="15.75">
      <c r="B140" s="174"/>
      <c r="C140" s="174"/>
      <c r="D140" s="174"/>
      <c r="E140" s="174"/>
      <c r="F140" s="174"/>
      <c r="G140" s="174"/>
      <c r="H140" s="174"/>
      <c r="I140" s="174"/>
      <c r="J140" s="174"/>
      <c r="K140" s="174"/>
      <c r="L140" s="174"/>
      <c r="M140" s="174"/>
      <c r="N140" s="174"/>
      <c r="O140" s="174"/>
    </row>
    <row r="141" spans="2:15" ht="22.5" customHeight="1">
      <c r="B141" s="174"/>
      <c r="C141" s="174"/>
      <c r="D141" s="174"/>
      <c r="E141" s="174"/>
      <c r="F141" s="174"/>
      <c r="G141" s="174"/>
      <c r="H141" s="174"/>
      <c r="I141" s="174"/>
      <c r="J141" s="174"/>
      <c r="K141" s="174"/>
      <c r="L141" s="174"/>
      <c r="M141" s="174"/>
      <c r="N141" s="174"/>
      <c r="O141" s="174"/>
    </row>
    <row r="142" spans="2:15" ht="15.75">
      <c r="B142" s="16"/>
      <c r="C142" s="16"/>
      <c r="D142" s="16"/>
      <c r="E142" s="16"/>
      <c r="F142" s="16"/>
      <c r="G142" s="16"/>
      <c r="H142" s="16"/>
      <c r="I142" s="16"/>
      <c r="J142" s="16"/>
      <c r="K142" s="16"/>
      <c r="L142" s="16"/>
      <c r="M142" s="16"/>
      <c r="N142" s="16"/>
      <c r="O142" s="16"/>
    </row>
    <row r="143" spans="2:15" ht="15.75">
      <c r="B143" s="174" t="s">
        <v>302</v>
      </c>
      <c r="C143" s="174"/>
      <c r="D143" s="174"/>
      <c r="E143" s="174"/>
      <c r="F143" s="174"/>
      <c r="G143" s="174"/>
      <c r="H143" s="174"/>
      <c r="I143" s="174"/>
      <c r="J143" s="174"/>
      <c r="K143" s="174"/>
      <c r="L143" s="174"/>
      <c r="M143" s="174"/>
      <c r="N143" s="174"/>
      <c r="O143" s="174"/>
    </row>
    <row r="144" spans="2:15" ht="12" customHeight="1">
      <c r="B144" s="174"/>
      <c r="C144" s="174"/>
      <c r="D144" s="174"/>
      <c r="E144" s="174"/>
      <c r="F144" s="174"/>
      <c r="G144" s="174"/>
      <c r="H144" s="174"/>
      <c r="I144" s="174"/>
      <c r="J144" s="174"/>
      <c r="K144" s="174"/>
      <c r="L144" s="174"/>
      <c r="M144" s="174"/>
      <c r="N144" s="174"/>
      <c r="O144" s="174"/>
    </row>
    <row r="145" spans="2:15" ht="14.25" customHeight="1">
      <c r="B145" s="174"/>
      <c r="C145" s="174"/>
      <c r="D145" s="174"/>
      <c r="E145" s="174"/>
      <c r="F145" s="174"/>
      <c r="G145" s="174"/>
      <c r="H145" s="174"/>
      <c r="I145" s="174"/>
      <c r="J145" s="174"/>
      <c r="K145" s="174"/>
      <c r="L145" s="174"/>
      <c r="M145" s="174"/>
      <c r="N145" s="174"/>
      <c r="O145" s="174"/>
    </row>
    <row r="146" spans="2:15" ht="12" customHeight="1">
      <c r="B146" s="174"/>
      <c r="C146" s="174"/>
      <c r="D146" s="174"/>
      <c r="E146" s="174"/>
      <c r="F146" s="174"/>
      <c r="G146" s="174"/>
      <c r="H146" s="174"/>
      <c r="I146" s="174"/>
      <c r="J146" s="174"/>
      <c r="K146" s="174"/>
      <c r="L146" s="174"/>
      <c r="M146" s="174"/>
      <c r="N146" s="174"/>
      <c r="O146" s="174"/>
    </row>
    <row r="147" spans="2:15" ht="15.75">
      <c r="B147" s="16"/>
      <c r="C147" s="16"/>
      <c r="D147" s="16"/>
      <c r="E147" s="16"/>
      <c r="F147" s="16"/>
      <c r="G147" s="16"/>
      <c r="H147" s="16"/>
      <c r="I147" s="16"/>
      <c r="J147" s="16"/>
      <c r="K147" s="16"/>
      <c r="L147" s="16"/>
      <c r="M147" s="16"/>
      <c r="N147" s="16"/>
      <c r="O147" s="16"/>
    </row>
    <row r="148" spans="2:15" ht="15.75">
      <c r="B148" s="174" t="s">
        <v>11</v>
      </c>
      <c r="C148" s="174"/>
      <c r="D148" s="174"/>
      <c r="E148" s="174"/>
      <c r="F148" s="174"/>
      <c r="G148" s="174"/>
      <c r="H148" s="174"/>
      <c r="I148" s="174"/>
      <c r="J148" s="174"/>
      <c r="K148" s="174"/>
      <c r="L148" s="174"/>
      <c r="M148" s="174"/>
      <c r="N148" s="174"/>
      <c r="O148" s="174"/>
    </row>
    <row r="149" spans="2:15" ht="21.75" customHeight="1">
      <c r="B149" s="174"/>
      <c r="C149" s="174"/>
      <c r="D149" s="174"/>
      <c r="E149" s="174"/>
      <c r="F149" s="174"/>
      <c r="G149" s="174"/>
      <c r="H149" s="174"/>
      <c r="I149" s="174"/>
      <c r="J149" s="174"/>
      <c r="K149" s="174"/>
      <c r="L149" s="174"/>
      <c r="M149" s="174"/>
      <c r="N149" s="174"/>
      <c r="O149" s="174"/>
    </row>
    <row r="150" spans="2:15" ht="15.75">
      <c r="B150" s="16"/>
      <c r="C150" s="16"/>
      <c r="D150" s="16"/>
      <c r="E150" s="16"/>
      <c r="F150" s="16"/>
      <c r="G150" s="16"/>
      <c r="H150" s="16"/>
      <c r="I150" s="16"/>
      <c r="J150" s="16"/>
      <c r="K150" s="16"/>
      <c r="L150" s="16"/>
      <c r="M150" s="16"/>
      <c r="N150" s="16"/>
      <c r="O150" s="16"/>
    </row>
    <row r="151" spans="2:15" ht="15.75">
      <c r="B151" s="174" t="s">
        <v>12</v>
      </c>
      <c r="C151" s="174"/>
      <c r="D151" s="174"/>
      <c r="E151" s="174"/>
      <c r="F151" s="174"/>
      <c r="G151" s="174"/>
      <c r="H151" s="174"/>
      <c r="I151" s="174"/>
      <c r="J151" s="174"/>
      <c r="K151" s="174"/>
      <c r="L151" s="174"/>
      <c r="M151" s="174"/>
      <c r="N151" s="174"/>
      <c r="O151" s="174"/>
    </row>
    <row r="152" spans="2:15" ht="15.75">
      <c r="B152" s="174"/>
      <c r="C152" s="174"/>
      <c r="D152" s="174"/>
      <c r="E152" s="174"/>
      <c r="F152" s="174"/>
      <c r="G152" s="174"/>
      <c r="H152" s="174"/>
      <c r="I152" s="174"/>
      <c r="J152" s="174"/>
      <c r="K152" s="174"/>
      <c r="L152" s="174"/>
      <c r="M152" s="174"/>
      <c r="N152" s="174"/>
      <c r="O152" s="174"/>
    </row>
    <row r="153" spans="2:15" ht="15.75">
      <c r="B153" s="174"/>
      <c r="C153" s="174"/>
      <c r="D153" s="174"/>
      <c r="E153" s="174"/>
      <c r="F153" s="174"/>
      <c r="G153" s="174"/>
      <c r="H153" s="174"/>
      <c r="I153" s="174"/>
      <c r="J153" s="174"/>
      <c r="K153" s="174"/>
      <c r="L153" s="174"/>
      <c r="M153" s="174"/>
      <c r="N153" s="174"/>
      <c r="O153" s="174"/>
    </row>
    <row r="154" spans="2:15" ht="15.75">
      <c r="B154" s="174"/>
      <c r="C154" s="174"/>
      <c r="D154" s="174"/>
      <c r="E154" s="174"/>
      <c r="F154" s="174"/>
      <c r="G154" s="174"/>
      <c r="H154" s="174"/>
      <c r="I154" s="174"/>
      <c r="J154" s="174"/>
      <c r="K154" s="174"/>
      <c r="L154" s="174"/>
      <c r="M154" s="174"/>
      <c r="N154" s="174"/>
      <c r="O154" s="174"/>
    </row>
    <row r="155" spans="2:15" ht="15.75">
      <c r="B155" s="16"/>
      <c r="C155" s="16"/>
      <c r="D155" s="16"/>
      <c r="E155" s="16"/>
      <c r="F155" s="16"/>
      <c r="G155" s="16"/>
      <c r="H155" s="16"/>
      <c r="I155" s="16"/>
      <c r="J155" s="16"/>
      <c r="K155" s="16"/>
      <c r="L155" s="16"/>
      <c r="M155" s="16"/>
      <c r="N155" s="16"/>
      <c r="O155" s="16"/>
    </row>
    <row r="156" spans="2:15" ht="15.75">
      <c r="B156" s="16" t="s">
        <v>13</v>
      </c>
      <c r="C156" s="16"/>
      <c r="D156" s="16"/>
      <c r="E156" s="16"/>
      <c r="F156" s="16"/>
      <c r="G156" s="16"/>
      <c r="H156" s="16"/>
      <c r="I156" s="16"/>
      <c r="J156" s="16"/>
      <c r="K156" s="16"/>
      <c r="L156" s="16"/>
      <c r="M156" s="16"/>
      <c r="N156" s="16"/>
      <c r="O156" s="16"/>
    </row>
    <row r="157" spans="2:15" ht="15.75">
      <c r="B157" s="16"/>
      <c r="C157" s="16"/>
      <c r="D157" s="16"/>
      <c r="E157" s="16"/>
      <c r="F157" s="16"/>
      <c r="G157" s="16"/>
      <c r="H157" s="16"/>
      <c r="I157" s="16"/>
      <c r="J157" s="16"/>
      <c r="K157" s="16"/>
      <c r="L157" s="16"/>
      <c r="M157" s="16"/>
      <c r="N157" s="16"/>
      <c r="O157" s="16"/>
    </row>
    <row r="158" spans="2:15" ht="15.75">
      <c r="B158" s="174" t="s">
        <v>14</v>
      </c>
      <c r="C158" s="174"/>
      <c r="D158" s="174"/>
      <c r="E158" s="174"/>
      <c r="F158" s="174"/>
      <c r="G158" s="174"/>
      <c r="H158" s="174"/>
      <c r="I158" s="174"/>
      <c r="J158" s="174"/>
      <c r="K158" s="174"/>
      <c r="L158" s="174"/>
      <c r="M158" s="174"/>
      <c r="N158" s="174"/>
      <c r="O158" s="174"/>
    </row>
    <row r="159" spans="2:15" ht="14.25" customHeight="1">
      <c r="B159" s="174"/>
      <c r="C159" s="174"/>
      <c r="D159" s="174"/>
      <c r="E159" s="174"/>
      <c r="F159" s="174"/>
      <c r="G159" s="174"/>
      <c r="H159" s="174"/>
      <c r="I159" s="174"/>
      <c r="J159" s="174"/>
      <c r="K159" s="174"/>
      <c r="L159" s="174"/>
      <c r="M159" s="174"/>
      <c r="N159" s="174"/>
      <c r="O159" s="174"/>
    </row>
    <row r="160" spans="2:15" ht="15.75">
      <c r="B160" s="174"/>
      <c r="C160" s="174"/>
      <c r="D160" s="174"/>
      <c r="E160" s="174"/>
      <c r="F160" s="174"/>
      <c r="G160" s="174"/>
      <c r="H160" s="174"/>
      <c r="I160" s="174"/>
      <c r="J160" s="174"/>
      <c r="K160" s="174"/>
      <c r="L160" s="174"/>
      <c r="M160" s="174"/>
      <c r="N160" s="174"/>
      <c r="O160" s="174"/>
    </row>
    <row r="161" spans="2:15" ht="15.75">
      <c r="B161" s="174"/>
      <c r="C161" s="174"/>
      <c r="D161" s="174"/>
      <c r="E161" s="174"/>
      <c r="F161" s="174"/>
      <c r="G161" s="174"/>
      <c r="H161" s="174"/>
      <c r="I161" s="174"/>
      <c r="J161" s="174"/>
      <c r="K161" s="174"/>
      <c r="L161" s="174"/>
      <c r="M161" s="174"/>
      <c r="N161" s="174"/>
      <c r="O161" s="174"/>
    </row>
    <row r="162" spans="2:15" ht="15.75">
      <c r="B162" s="16"/>
      <c r="C162" s="16"/>
      <c r="D162" s="16"/>
      <c r="E162" s="16"/>
      <c r="F162" s="16"/>
      <c r="G162" s="16"/>
      <c r="H162" s="16"/>
      <c r="I162" s="16"/>
      <c r="J162" s="16"/>
      <c r="K162" s="16"/>
      <c r="L162" s="16"/>
      <c r="M162" s="16"/>
      <c r="N162" s="16"/>
      <c r="O162" s="16"/>
    </row>
    <row r="163" spans="1:10" s="32" customFormat="1" ht="15.75">
      <c r="A163" s="103">
        <f>A104+1</f>
        <v>22</v>
      </c>
      <c r="B163" s="50" t="s">
        <v>131</v>
      </c>
      <c r="C163" s="50"/>
      <c r="D163" s="50"/>
      <c r="E163" s="50"/>
      <c r="F163" s="50"/>
      <c r="G163" s="50"/>
      <c r="H163" s="50"/>
      <c r="I163" s="50"/>
      <c r="J163" s="50"/>
    </row>
    <row r="164" spans="1:10" s="32" customFormat="1" ht="15.75">
      <c r="A164" s="103"/>
      <c r="B164" s="50"/>
      <c r="C164" s="50"/>
      <c r="D164" s="50"/>
      <c r="E164" s="50"/>
      <c r="F164" s="50"/>
      <c r="G164" s="50"/>
      <c r="H164" s="50"/>
      <c r="I164" s="50"/>
      <c r="J164" s="50"/>
    </row>
    <row r="165" spans="2:14" ht="15.75">
      <c r="B165" s="16"/>
      <c r="C165" s="16"/>
      <c r="D165" s="16"/>
      <c r="E165" s="16"/>
      <c r="F165" s="16"/>
      <c r="G165" s="16"/>
      <c r="H165" s="16"/>
      <c r="I165" s="16"/>
      <c r="J165" s="16"/>
      <c r="K165" s="32"/>
      <c r="L165" s="168" t="s">
        <v>299</v>
      </c>
      <c r="M165" s="168"/>
      <c r="N165" s="168"/>
    </row>
    <row r="166" spans="2:14" ht="15.75">
      <c r="B166" s="16"/>
      <c r="C166" s="16"/>
      <c r="D166" s="16"/>
      <c r="E166" s="16"/>
      <c r="F166" s="16"/>
      <c r="G166" s="16"/>
      <c r="H166" s="16"/>
      <c r="I166" s="16"/>
      <c r="J166" s="16"/>
      <c r="K166" s="32"/>
      <c r="L166" s="181" t="s">
        <v>300</v>
      </c>
      <c r="M166" s="168"/>
      <c r="N166" s="168"/>
    </row>
    <row r="167" spans="2:14" ht="15.75">
      <c r="B167" s="16"/>
      <c r="C167" s="16"/>
      <c r="D167" s="16"/>
      <c r="E167" s="16"/>
      <c r="F167" s="16"/>
      <c r="G167" s="16"/>
      <c r="H167" s="16"/>
      <c r="I167" s="16"/>
      <c r="J167" s="16"/>
      <c r="L167" s="125">
        <v>2008</v>
      </c>
      <c r="M167" s="121"/>
      <c r="N167" s="126">
        <v>2007</v>
      </c>
    </row>
    <row r="168" spans="2:14" ht="15.75">
      <c r="B168" s="16"/>
      <c r="C168" s="16"/>
      <c r="D168" s="16"/>
      <c r="E168" s="16"/>
      <c r="H168" s="16"/>
      <c r="I168" s="16"/>
      <c r="L168" s="10" t="s">
        <v>251</v>
      </c>
      <c r="N168" s="6" t="s">
        <v>251</v>
      </c>
    </row>
    <row r="169" spans="2:14" ht="15.75">
      <c r="B169" s="16" t="s">
        <v>36</v>
      </c>
      <c r="C169" s="16"/>
      <c r="D169" s="16"/>
      <c r="E169" s="16"/>
      <c r="H169" s="16"/>
      <c r="I169" s="16"/>
      <c r="L169" s="15"/>
      <c r="N169" s="17"/>
    </row>
    <row r="170" spans="2:14" ht="15.75">
      <c r="B170" s="16" t="s">
        <v>37</v>
      </c>
      <c r="C170" s="16"/>
      <c r="D170" s="16"/>
      <c r="E170" s="16"/>
      <c r="H170" s="16"/>
      <c r="I170" s="16"/>
      <c r="L170" s="62">
        <f>+'Balance Sheet'!C55-'Note B'!L171</f>
        <v>22564</v>
      </c>
      <c r="M170" s="104"/>
      <c r="N170" s="62">
        <v>36289</v>
      </c>
    </row>
    <row r="171" spans="2:14" ht="15.75">
      <c r="B171" s="16" t="s">
        <v>38</v>
      </c>
      <c r="C171" s="16"/>
      <c r="D171" s="16"/>
      <c r="E171" s="16"/>
      <c r="H171" s="16"/>
      <c r="I171" s="16"/>
      <c r="L171" s="62">
        <v>1216</v>
      </c>
      <c r="M171" s="104"/>
      <c r="N171" s="62">
        <v>2282</v>
      </c>
    </row>
    <row r="172" spans="2:14" ht="15.75">
      <c r="B172" s="16"/>
      <c r="C172" s="16"/>
      <c r="D172" s="16"/>
      <c r="E172" s="16"/>
      <c r="H172" s="16"/>
      <c r="I172" s="16"/>
      <c r="L172" s="133">
        <f>+L170+L171</f>
        <v>23780</v>
      </c>
      <c r="M172" s="104"/>
      <c r="N172" s="133">
        <f>+N170+N171</f>
        <v>38571</v>
      </c>
    </row>
    <row r="173" spans="2:14" ht="15.75">
      <c r="B173" s="16"/>
      <c r="C173" s="16"/>
      <c r="D173" s="16"/>
      <c r="E173" s="16"/>
      <c r="H173" s="16"/>
      <c r="I173" s="16"/>
      <c r="L173" s="15"/>
      <c r="N173" s="17"/>
    </row>
    <row r="174" spans="1:14" ht="15.75">
      <c r="A174" s="103">
        <f>A163</f>
        <v>22</v>
      </c>
      <c r="B174" s="50" t="s">
        <v>271</v>
      </c>
      <c r="C174" s="16"/>
      <c r="D174" s="16"/>
      <c r="E174" s="16"/>
      <c r="H174" s="16"/>
      <c r="I174" s="16"/>
      <c r="L174" s="15"/>
      <c r="N174" s="17"/>
    </row>
    <row r="175" spans="2:14" ht="15.75">
      <c r="B175" s="16"/>
      <c r="C175" s="16"/>
      <c r="D175" s="16"/>
      <c r="E175" s="16"/>
      <c r="H175" s="16"/>
      <c r="I175" s="16"/>
      <c r="L175" s="15"/>
      <c r="N175" s="17"/>
    </row>
    <row r="176" spans="1:14" ht="15.75">
      <c r="A176" s="103"/>
      <c r="B176" s="50"/>
      <c r="C176" s="16"/>
      <c r="D176" s="16"/>
      <c r="E176" s="16"/>
      <c r="H176" s="16"/>
      <c r="I176" s="16"/>
      <c r="L176" s="168" t="s">
        <v>299</v>
      </c>
      <c r="M176" s="168"/>
      <c r="N176" s="168"/>
    </row>
    <row r="177" spans="1:14" ht="15.75">
      <c r="A177" s="103"/>
      <c r="B177" s="50"/>
      <c r="C177" s="16"/>
      <c r="D177" s="16"/>
      <c r="E177" s="16"/>
      <c r="H177" s="16"/>
      <c r="I177" s="16"/>
      <c r="L177" s="181" t="s">
        <v>300</v>
      </c>
      <c r="M177" s="168"/>
      <c r="N177" s="168"/>
    </row>
    <row r="178" spans="2:14" ht="15.75">
      <c r="B178" s="16"/>
      <c r="C178" s="16"/>
      <c r="D178" s="16"/>
      <c r="E178" s="16"/>
      <c r="H178" s="16"/>
      <c r="I178" s="16"/>
      <c r="L178" s="125">
        <v>2008</v>
      </c>
      <c r="M178" s="121"/>
      <c r="N178" s="126">
        <v>2007</v>
      </c>
    </row>
    <row r="179" spans="2:14" ht="15.75">
      <c r="B179" s="16"/>
      <c r="C179" s="16"/>
      <c r="D179" s="16"/>
      <c r="E179" s="16"/>
      <c r="H179" s="16"/>
      <c r="I179" s="16"/>
      <c r="L179" s="10" t="s">
        <v>251</v>
      </c>
      <c r="N179" s="6" t="s">
        <v>251</v>
      </c>
    </row>
    <row r="180" spans="2:14" ht="15.75">
      <c r="B180" s="16" t="s">
        <v>39</v>
      </c>
      <c r="C180" s="16"/>
      <c r="D180" s="16"/>
      <c r="E180" s="16"/>
      <c r="H180" s="16"/>
      <c r="I180" s="16"/>
      <c r="L180" s="15"/>
      <c r="N180" s="17"/>
    </row>
    <row r="181" spans="2:14" ht="15.75">
      <c r="B181" s="16" t="s">
        <v>37</v>
      </c>
      <c r="C181" s="16"/>
      <c r="D181" s="16"/>
      <c r="E181" s="16"/>
      <c r="H181" s="16"/>
      <c r="I181" s="16"/>
      <c r="L181" s="70">
        <v>0</v>
      </c>
      <c r="M181" s="106"/>
      <c r="N181" s="131">
        <v>1091</v>
      </c>
    </row>
    <row r="182" spans="2:14" ht="15.75">
      <c r="B182" s="16" t="s">
        <v>40</v>
      </c>
      <c r="E182" s="16"/>
      <c r="H182" s="16"/>
      <c r="I182" s="16"/>
      <c r="L182" s="70">
        <v>8553</v>
      </c>
      <c r="M182" s="106"/>
      <c r="N182" s="131">
        <v>1814</v>
      </c>
    </row>
    <row r="183" spans="3:14" ht="15.75">
      <c r="C183" s="16"/>
      <c r="D183" s="16"/>
      <c r="E183" s="16"/>
      <c r="H183" s="16"/>
      <c r="I183" s="16"/>
      <c r="L183" s="73">
        <f>+L181+L182</f>
        <v>8553</v>
      </c>
      <c r="M183" s="106"/>
      <c r="N183" s="74">
        <f>+N181+N182</f>
        <v>2905</v>
      </c>
    </row>
    <row r="184" spans="2:14" ht="15.75">
      <c r="B184" s="16"/>
      <c r="C184" s="16"/>
      <c r="D184" s="16"/>
      <c r="E184" s="16"/>
      <c r="H184" s="16"/>
      <c r="I184" s="16"/>
      <c r="L184" s="70"/>
      <c r="M184" s="106"/>
      <c r="N184" s="131"/>
    </row>
    <row r="185" spans="2:14" ht="16.5" thickBot="1">
      <c r="B185" s="16"/>
      <c r="C185" s="16"/>
      <c r="D185" s="16"/>
      <c r="E185" s="16"/>
      <c r="H185" s="16"/>
      <c r="I185" s="16"/>
      <c r="L185" s="128">
        <f>+L172+L183</f>
        <v>32333</v>
      </c>
      <c r="M185" s="106"/>
      <c r="N185" s="129">
        <f>+N172+N183</f>
        <v>41476</v>
      </c>
    </row>
    <row r="186" spans="2:14" ht="16.5" thickTop="1">
      <c r="B186" s="16"/>
      <c r="C186" s="16"/>
      <c r="D186" s="16"/>
      <c r="E186" s="16"/>
      <c r="H186" s="16"/>
      <c r="I186" s="16"/>
      <c r="L186" s="15"/>
      <c r="N186" s="17"/>
    </row>
    <row r="187" spans="2:10" ht="15.75">
      <c r="B187" s="16" t="s">
        <v>132</v>
      </c>
      <c r="C187" s="16"/>
      <c r="D187" s="16"/>
      <c r="E187" s="16"/>
      <c r="F187" s="16"/>
      <c r="G187" s="16"/>
      <c r="H187" s="16"/>
      <c r="I187" s="16"/>
      <c r="J187" s="16"/>
    </row>
    <row r="188" spans="2:10" ht="15.75">
      <c r="B188" s="16"/>
      <c r="C188" s="16"/>
      <c r="D188" s="16"/>
      <c r="E188" s="16"/>
      <c r="F188" s="16"/>
      <c r="G188" s="16"/>
      <c r="H188" s="16"/>
      <c r="I188" s="16"/>
      <c r="J188" s="16"/>
    </row>
    <row r="189" spans="2:10" ht="15.75">
      <c r="B189" s="16"/>
      <c r="C189" s="16"/>
      <c r="D189" s="16"/>
      <c r="E189" s="16"/>
      <c r="F189" s="16"/>
      <c r="G189" s="16"/>
      <c r="H189" s="16"/>
      <c r="I189" s="16"/>
      <c r="J189" s="16"/>
    </row>
    <row r="190" spans="2:10" ht="15.75">
      <c r="B190" s="16"/>
      <c r="C190" s="16"/>
      <c r="D190" s="16"/>
      <c r="E190" s="16"/>
      <c r="F190" s="16"/>
      <c r="G190" s="16"/>
      <c r="H190" s="16"/>
      <c r="I190" s="16"/>
      <c r="J190" s="16"/>
    </row>
    <row r="191" spans="1:10" s="32" customFormat="1" ht="15.75">
      <c r="A191" s="103">
        <f>A163+1</f>
        <v>23</v>
      </c>
      <c r="B191" s="50" t="s">
        <v>123</v>
      </c>
      <c r="C191" s="50"/>
      <c r="D191" s="50"/>
      <c r="E191" s="50"/>
      <c r="F191" s="50"/>
      <c r="G191" s="50"/>
      <c r="H191" s="50"/>
      <c r="I191" s="50"/>
      <c r="J191" s="50"/>
    </row>
    <row r="192" spans="2:10" ht="15.75">
      <c r="B192" s="16"/>
      <c r="C192" s="16"/>
      <c r="D192" s="16"/>
      <c r="E192" s="16"/>
      <c r="F192" s="16"/>
      <c r="G192" s="16"/>
      <c r="H192" s="16"/>
      <c r="I192" s="16"/>
      <c r="J192" s="16"/>
    </row>
    <row r="193" spans="2:15" ht="15.75">
      <c r="B193" s="174" t="s">
        <v>42</v>
      </c>
      <c r="C193" s="175"/>
      <c r="D193" s="175"/>
      <c r="E193" s="175"/>
      <c r="F193" s="175"/>
      <c r="G193" s="175"/>
      <c r="H193" s="175"/>
      <c r="I193" s="175"/>
      <c r="J193" s="175"/>
      <c r="K193" s="175"/>
      <c r="L193" s="175"/>
      <c r="M193" s="175"/>
      <c r="N193" s="175"/>
      <c r="O193" s="175"/>
    </row>
    <row r="194" spans="2:15" ht="15.75">
      <c r="B194" s="175"/>
      <c r="C194" s="175"/>
      <c r="D194" s="175"/>
      <c r="E194" s="175"/>
      <c r="F194" s="175"/>
      <c r="G194" s="175"/>
      <c r="H194" s="175"/>
      <c r="I194" s="175"/>
      <c r="J194" s="175"/>
      <c r="K194" s="175"/>
      <c r="L194" s="175"/>
      <c r="M194" s="175"/>
      <c r="N194" s="175"/>
      <c r="O194" s="175"/>
    </row>
    <row r="195" spans="2:10" ht="15.75">
      <c r="B195" s="16"/>
      <c r="C195" s="16"/>
      <c r="D195" s="16"/>
      <c r="E195" s="16"/>
      <c r="F195" s="16"/>
      <c r="G195" s="16"/>
      <c r="H195" s="16"/>
      <c r="I195" s="16"/>
      <c r="J195" s="16"/>
    </row>
    <row r="196" spans="2:10" ht="15.75">
      <c r="B196" s="16"/>
      <c r="C196" s="16"/>
      <c r="D196" s="16"/>
      <c r="E196" s="16"/>
      <c r="F196" s="16"/>
      <c r="G196" s="16"/>
      <c r="H196" s="16"/>
      <c r="I196" s="16"/>
      <c r="J196" s="16"/>
    </row>
    <row r="197" spans="1:10" s="32" customFormat="1" ht="15.75">
      <c r="A197" s="103">
        <f>A191+1</f>
        <v>24</v>
      </c>
      <c r="B197" s="50" t="s">
        <v>124</v>
      </c>
      <c r="C197" s="50"/>
      <c r="D197" s="50"/>
      <c r="E197" s="50"/>
      <c r="F197" s="50"/>
      <c r="G197" s="50"/>
      <c r="H197" s="50"/>
      <c r="I197" s="50"/>
      <c r="J197" s="50"/>
    </row>
    <row r="198" spans="2:10" ht="15.75">
      <c r="B198" s="16"/>
      <c r="C198" s="16"/>
      <c r="D198" s="16"/>
      <c r="E198" s="16"/>
      <c r="F198" s="16"/>
      <c r="G198" s="16"/>
      <c r="H198" s="16"/>
      <c r="I198" s="16"/>
      <c r="J198" s="16"/>
    </row>
    <row r="199" spans="2:10" ht="15.75">
      <c r="B199" s="16" t="s">
        <v>41</v>
      </c>
      <c r="C199" s="16"/>
      <c r="D199" s="16"/>
      <c r="E199" s="16"/>
      <c r="F199" s="16"/>
      <c r="G199" s="16"/>
      <c r="H199" s="16"/>
      <c r="I199" s="16"/>
      <c r="J199" s="16"/>
    </row>
    <row r="200" spans="2:10" ht="15.75">
      <c r="B200" s="16"/>
      <c r="C200" s="16"/>
      <c r="D200" s="16"/>
      <c r="E200" s="16"/>
      <c r="F200" s="16"/>
      <c r="G200" s="16"/>
      <c r="H200" s="16"/>
      <c r="I200" s="16"/>
      <c r="J200" s="16"/>
    </row>
    <row r="201" spans="2:10" ht="15.75">
      <c r="B201" s="16"/>
      <c r="C201" s="16"/>
      <c r="D201" s="16"/>
      <c r="E201" s="16"/>
      <c r="F201" s="16"/>
      <c r="G201" s="16"/>
      <c r="H201" s="16"/>
      <c r="I201" s="16"/>
      <c r="J201" s="16"/>
    </row>
    <row r="202" spans="2:10" ht="15.75">
      <c r="B202" s="16"/>
      <c r="C202" s="16"/>
      <c r="D202" s="16"/>
      <c r="E202" s="16"/>
      <c r="F202" s="16"/>
      <c r="G202" s="16"/>
      <c r="H202" s="16"/>
      <c r="I202" s="16"/>
      <c r="J202" s="16"/>
    </row>
    <row r="203" spans="1:10" s="32" customFormat="1" ht="15.75">
      <c r="A203" s="103">
        <f>A197+1</f>
        <v>25</v>
      </c>
      <c r="B203" s="50" t="s">
        <v>156</v>
      </c>
      <c r="C203" s="50"/>
      <c r="D203" s="50"/>
      <c r="E203" s="50"/>
      <c r="F203" s="50"/>
      <c r="G203" s="50"/>
      <c r="H203" s="50"/>
      <c r="I203" s="50"/>
      <c r="J203" s="50"/>
    </row>
    <row r="204" spans="2:10" ht="15.75">
      <c r="B204" s="16"/>
      <c r="C204" s="16"/>
      <c r="D204" s="16"/>
      <c r="E204" s="16"/>
      <c r="F204" s="16"/>
      <c r="G204" s="16"/>
      <c r="H204" s="16"/>
      <c r="I204" s="16"/>
      <c r="J204" s="16"/>
    </row>
    <row r="205" spans="2:10" ht="15.75">
      <c r="B205" s="16" t="s">
        <v>312</v>
      </c>
      <c r="C205" s="16"/>
      <c r="D205" s="16"/>
      <c r="E205" s="16"/>
      <c r="F205" s="16"/>
      <c r="G205" s="16"/>
      <c r="H205" s="16"/>
      <c r="I205" s="16"/>
      <c r="J205" s="16"/>
    </row>
    <row r="206" spans="2:10" ht="15.75">
      <c r="B206" s="16"/>
      <c r="C206" s="16"/>
      <c r="D206" s="16"/>
      <c r="E206" s="16"/>
      <c r="F206" s="16"/>
      <c r="G206" s="16"/>
      <c r="H206" s="16"/>
      <c r="I206" s="16"/>
      <c r="J206" s="16"/>
    </row>
    <row r="207" spans="2:10" ht="15.75">
      <c r="B207" s="16"/>
      <c r="C207" s="16"/>
      <c r="D207" s="16"/>
      <c r="E207" s="16"/>
      <c r="F207" s="16"/>
      <c r="G207" s="16"/>
      <c r="H207" s="16"/>
      <c r="I207" s="16"/>
      <c r="J207" s="16"/>
    </row>
    <row r="208" spans="2:10" ht="15.75">
      <c r="B208" s="16"/>
      <c r="C208" s="16"/>
      <c r="D208" s="16"/>
      <c r="E208" s="16"/>
      <c r="F208" s="16"/>
      <c r="G208" s="16"/>
      <c r="H208" s="16"/>
      <c r="I208" s="16"/>
      <c r="J208" s="16"/>
    </row>
    <row r="209" spans="1:10" s="32" customFormat="1" ht="15.75">
      <c r="A209" s="103">
        <f>A203+1</f>
        <v>26</v>
      </c>
      <c r="B209" s="50" t="s">
        <v>307</v>
      </c>
      <c r="C209" s="50"/>
      <c r="D209" s="50"/>
      <c r="E209" s="50"/>
      <c r="F209" s="50"/>
      <c r="G209" s="50"/>
      <c r="H209" s="50"/>
      <c r="I209" s="50"/>
      <c r="J209" s="50"/>
    </row>
    <row r="210" spans="2:10" ht="15.75">
      <c r="B210" s="16"/>
      <c r="C210" s="16"/>
      <c r="D210" s="16"/>
      <c r="E210" s="16"/>
      <c r="F210" s="16"/>
      <c r="G210" s="16"/>
      <c r="H210" s="16"/>
      <c r="I210" s="16"/>
      <c r="J210" s="16"/>
    </row>
    <row r="211" spans="2:10" ht="15.75">
      <c r="B211" s="16" t="s">
        <v>134</v>
      </c>
      <c r="C211" s="16"/>
      <c r="D211" s="16"/>
      <c r="E211" s="16"/>
      <c r="F211" s="16"/>
      <c r="G211" s="16"/>
      <c r="H211" s="16"/>
      <c r="I211" s="16"/>
      <c r="J211" s="16"/>
    </row>
    <row r="212" spans="2:15" ht="15.75">
      <c r="B212" s="174" t="s">
        <v>273</v>
      </c>
      <c r="C212" s="175"/>
      <c r="D212" s="175"/>
      <c r="E212" s="175"/>
      <c r="F212" s="175"/>
      <c r="G212" s="175"/>
      <c r="H212" s="175"/>
      <c r="I212" s="175"/>
      <c r="J212" s="175"/>
      <c r="K212" s="175"/>
      <c r="L212" s="175"/>
      <c r="M212" s="175"/>
      <c r="N212" s="175"/>
      <c r="O212" s="175"/>
    </row>
    <row r="213" spans="2:15" ht="15.75">
      <c r="B213" s="175"/>
      <c r="C213" s="175"/>
      <c r="D213" s="175"/>
      <c r="E213" s="175"/>
      <c r="F213" s="175"/>
      <c r="G213" s="175"/>
      <c r="H213" s="175"/>
      <c r="I213" s="175"/>
      <c r="J213" s="175"/>
      <c r="K213" s="175"/>
      <c r="L213" s="175"/>
      <c r="M213" s="175"/>
      <c r="N213" s="175"/>
      <c r="O213" s="175"/>
    </row>
    <row r="214" spans="2:10" ht="15.75">
      <c r="B214" s="16"/>
      <c r="C214" s="16"/>
      <c r="D214" s="16"/>
      <c r="E214" s="16"/>
      <c r="F214" s="16"/>
      <c r="G214" s="16"/>
      <c r="H214" s="16"/>
      <c r="I214" s="16"/>
      <c r="J214" s="16"/>
    </row>
    <row r="215" spans="2:14" ht="15.75">
      <c r="B215" s="16"/>
      <c r="C215" s="16"/>
      <c r="D215" s="16"/>
      <c r="E215" s="16"/>
      <c r="F215" s="16"/>
      <c r="G215" s="16"/>
      <c r="H215" s="16" t="s">
        <v>303</v>
      </c>
      <c r="I215" s="16"/>
      <c r="J215" s="16"/>
      <c r="L215" s="168" t="str">
        <f>L57</f>
        <v>9 months ended</v>
      </c>
      <c r="M215" s="168"/>
      <c r="N215" s="168"/>
    </row>
    <row r="216" spans="2:14" ht="15.75">
      <c r="B216" s="16"/>
      <c r="C216" s="16"/>
      <c r="D216" s="16"/>
      <c r="E216" s="16"/>
      <c r="F216" s="16"/>
      <c r="G216" s="16"/>
      <c r="H216" s="180" t="s">
        <v>245</v>
      </c>
      <c r="I216" s="167"/>
      <c r="J216" s="167"/>
      <c r="L216" s="168" t="str">
        <f>L58</f>
        <v>31 March</v>
      </c>
      <c r="M216" s="168"/>
      <c r="N216" s="168"/>
    </row>
    <row r="217" spans="2:14" ht="15.75">
      <c r="B217" s="16"/>
      <c r="C217" s="16"/>
      <c r="D217" s="16"/>
      <c r="E217" s="16"/>
      <c r="F217" s="16"/>
      <c r="G217" s="16"/>
      <c r="H217" s="125">
        <v>2008</v>
      </c>
      <c r="I217" s="121"/>
      <c r="J217" s="126">
        <v>2007</v>
      </c>
      <c r="K217" s="126">
        <v>2007</v>
      </c>
      <c r="L217" s="125">
        <v>2008</v>
      </c>
      <c r="M217" s="121"/>
      <c r="N217" s="126">
        <v>2007</v>
      </c>
    </row>
    <row r="218" spans="2:14" ht="15.75">
      <c r="B218" s="16"/>
      <c r="C218" s="16"/>
      <c r="D218" s="16"/>
      <c r="E218" s="16"/>
      <c r="F218" s="16"/>
      <c r="G218" s="16"/>
      <c r="H218" s="10"/>
      <c r="J218" s="6"/>
      <c r="K218" s="61"/>
      <c r="L218" s="10"/>
      <c r="N218" s="6"/>
    </row>
    <row r="219" spans="2:7" ht="15.75">
      <c r="B219" s="174" t="s">
        <v>304</v>
      </c>
      <c r="C219" s="174"/>
      <c r="D219" s="174"/>
      <c r="E219" s="174"/>
      <c r="F219" s="174"/>
      <c r="G219" s="16"/>
    </row>
    <row r="220" spans="2:14" ht="15.75">
      <c r="B220" s="174"/>
      <c r="C220" s="174"/>
      <c r="D220" s="174"/>
      <c r="E220" s="174"/>
      <c r="F220" s="174"/>
      <c r="G220" s="16"/>
      <c r="H220" s="14">
        <f>'Income Statement'!C39</f>
        <v>-84</v>
      </c>
      <c r="I220" s="14"/>
      <c r="J220" s="14">
        <f>'Income Statement'!E39</f>
        <v>479</v>
      </c>
      <c r="K220" s="63"/>
      <c r="L220" s="144">
        <f>'Income Statement'!G39</f>
        <v>8997</v>
      </c>
      <c r="M220" s="148"/>
      <c r="N220" s="144">
        <f>'Income Statement'!I39</f>
        <v>9491</v>
      </c>
    </row>
    <row r="221" spans="2:14" ht="15.75">
      <c r="B221" s="16"/>
      <c r="C221" s="16"/>
      <c r="D221" s="16"/>
      <c r="E221" s="16"/>
      <c r="F221" s="16"/>
      <c r="G221" s="16"/>
      <c r="H221" s="14"/>
      <c r="I221" s="14"/>
      <c r="J221" s="14"/>
      <c r="K221" s="63"/>
      <c r="L221" s="144"/>
      <c r="M221" s="148"/>
      <c r="N221" s="144"/>
    </row>
    <row r="222" spans="2:14" ht="15.75">
      <c r="B222" s="174" t="s">
        <v>274</v>
      </c>
      <c r="C222" s="174"/>
      <c r="D222" s="174"/>
      <c r="E222" s="174"/>
      <c r="F222" s="174"/>
      <c r="G222" s="140"/>
      <c r="H222" s="104"/>
      <c r="I222" s="104"/>
      <c r="J222" s="104"/>
      <c r="K222" s="104"/>
      <c r="L222" s="104"/>
      <c r="M222" s="104"/>
      <c r="N222" s="104"/>
    </row>
    <row r="223" spans="2:14" ht="15.75">
      <c r="B223" s="174"/>
      <c r="C223" s="174"/>
      <c r="D223" s="174"/>
      <c r="E223" s="174"/>
      <c r="F223" s="174"/>
      <c r="G223" s="140"/>
      <c r="H223" s="14">
        <f>'Balance Sheet'!C38</f>
        <v>20753</v>
      </c>
      <c r="I223" s="14">
        <f>'Balance Sheet'!D38</f>
        <v>0</v>
      </c>
      <c r="J223" s="14">
        <f>'Balance Sheet'!E38</f>
        <v>20753</v>
      </c>
      <c r="K223" s="63"/>
      <c r="L223" s="144">
        <v>20753</v>
      </c>
      <c r="M223" s="148"/>
      <c r="N223" s="144">
        <v>20753</v>
      </c>
    </row>
    <row r="224" spans="2:14" ht="15.75">
      <c r="B224" s="16"/>
      <c r="C224" s="16"/>
      <c r="D224" s="16"/>
      <c r="E224" s="16"/>
      <c r="F224" s="16"/>
      <c r="G224" s="16"/>
      <c r="H224" s="14"/>
      <c r="I224" s="14"/>
      <c r="J224" s="14"/>
      <c r="K224" s="63"/>
      <c r="L224" s="144"/>
      <c r="M224" s="148"/>
      <c r="N224" s="144"/>
    </row>
    <row r="225" spans="2:14" ht="16.5" thickBot="1">
      <c r="B225" s="16" t="s">
        <v>163</v>
      </c>
      <c r="C225" s="16"/>
      <c r="D225" s="16"/>
      <c r="E225" s="16"/>
      <c r="F225" s="16"/>
      <c r="G225" s="16"/>
      <c r="H225" s="150">
        <f>H220/H223*100</f>
        <v>-0.4047607574808461</v>
      </c>
      <c r="I225" s="150"/>
      <c r="J225" s="150">
        <f>J220/J223*100</f>
        <v>2.3081000337300632</v>
      </c>
      <c r="K225" s="150"/>
      <c r="L225" s="150">
        <f>L220/L223*100</f>
        <v>43.35276827446634</v>
      </c>
      <c r="M225" s="151"/>
      <c r="N225" s="150">
        <f>N220/N223*100</f>
        <v>45.73314701488941</v>
      </c>
    </row>
    <row r="226" spans="2:14" ht="15.75">
      <c r="B226" s="16"/>
      <c r="C226" s="16"/>
      <c r="D226" s="16"/>
      <c r="E226" s="16"/>
      <c r="F226" s="16"/>
      <c r="G226" s="16"/>
      <c r="H226" s="16"/>
      <c r="I226" s="16"/>
      <c r="J226" s="16"/>
      <c r="K226" s="61"/>
      <c r="L226" s="119"/>
      <c r="M226" s="118"/>
      <c r="N226" s="120"/>
    </row>
    <row r="227" spans="2:14" ht="15.75">
      <c r="B227" s="16"/>
      <c r="C227" s="16"/>
      <c r="D227" s="16"/>
      <c r="E227" s="16"/>
      <c r="F227" s="16"/>
      <c r="G227" s="16"/>
      <c r="H227" s="16"/>
      <c r="I227" s="16"/>
      <c r="J227" s="16"/>
      <c r="K227" s="61"/>
      <c r="L227" s="119"/>
      <c r="M227" s="118"/>
      <c r="N227" s="120"/>
    </row>
    <row r="228" spans="2:10" ht="15.75">
      <c r="B228" s="16" t="s">
        <v>141</v>
      </c>
      <c r="C228" s="16"/>
      <c r="D228" s="16"/>
      <c r="E228" s="16"/>
      <c r="F228" s="16"/>
      <c r="G228" s="16"/>
      <c r="H228" s="16"/>
      <c r="I228" s="16"/>
      <c r="J228" s="16"/>
    </row>
    <row r="229" spans="2:15" ht="15.75">
      <c r="B229" s="174" t="s">
        <v>275</v>
      </c>
      <c r="C229" s="175"/>
      <c r="D229" s="175"/>
      <c r="E229" s="175"/>
      <c r="F229" s="175"/>
      <c r="G229" s="175"/>
      <c r="H229" s="175"/>
      <c r="I229" s="175"/>
      <c r="J229" s="175"/>
      <c r="K229" s="175"/>
      <c r="L229" s="175"/>
      <c r="M229" s="175"/>
      <c r="N229" s="175"/>
      <c r="O229" s="175"/>
    </row>
    <row r="230" spans="2:15" ht="15.75">
      <c r="B230" s="175"/>
      <c r="C230" s="175"/>
      <c r="D230" s="175"/>
      <c r="E230" s="175"/>
      <c r="F230" s="175"/>
      <c r="G230" s="175"/>
      <c r="H230" s="175"/>
      <c r="I230" s="175"/>
      <c r="J230" s="175"/>
      <c r="K230" s="175"/>
      <c r="L230" s="175"/>
      <c r="M230" s="175"/>
      <c r="N230" s="175"/>
      <c r="O230" s="175"/>
    </row>
    <row r="231" spans="2:10" ht="15.75">
      <c r="B231" s="16"/>
      <c r="C231" s="16"/>
      <c r="D231" s="16"/>
      <c r="E231" s="16"/>
      <c r="F231" s="16"/>
      <c r="G231" s="16"/>
      <c r="H231" s="16"/>
      <c r="I231" s="16"/>
      <c r="J231" s="16"/>
    </row>
    <row r="232" spans="2:15" ht="15.75">
      <c r="B232" s="174" t="s">
        <v>301</v>
      </c>
      <c r="C232" s="175"/>
      <c r="D232" s="175"/>
      <c r="E232" s="175"/>
      <c r="F232" s="175"/>
      <c r="G232" s="175"/>
      <c r="H232" s="175"/>
      <c r="I232" s="175"/>
      <c r="J232" s="175"/>
      <c r="K232" s="175"/>
      <c r="L232" s="175"/>
      <c r="M232" s="175"/>
      <c r="N232" s="175"/>
      <c r="O232" s="175"/>
    </row>
    <row r="233" spans="2:15" ht="15.75">
      <c r="B233" s="175"/>
      <c r="C233" s="175"/>
      <c r="D233" s="175"/>
      <c r="E233" s="175"/>
      <c r="F233" s="175"/>
      <c r="G233" s="175"/>
      <c r="H233" s="175"/>
      <c r="I233" s="175"/>
      <c r="J233" s="175"/>
      <c r="K233" s="175"/>
      <c r="L233" s="175"/>
      <c r="M233" s="175"/>
      <c r="N233" s="175"/>
      <c r="O233" s="175"/>
    </row>
    <row r="234" spans="2:10" ht="15.75">
      <c r="B234" s="16"/>
      <c r="C234" s="16"/>
      <c r="D234" s="16"/>
      <c r="E234" s="16"/>
      <c r="F234" s="16"/>
      <c r="G234" s="16"/>
      <c r="H234" s="16"/>
      <c r="I234" s="16"/>
      <c r="J234" s="16"/>
    </row>
    <row r="235" spans="2:10" ht="15.75">
      <c r="B235" s="16"/>
      <c r="C235" s="16"/>
      <c r="D235" s="16"/>
      <c r="E235" s="16"/>
      <c r="F235" s="16"/>
      <c r="G235" s="16"/>
      <c r="H235" s="16"/>
      <c r="I235" s="16"/>
      <c r="J235" s="16"/>
    </row>
    <row r="236" spans="2:14" ht="15.75">
      <c r="B236" s="16"/>
      <c r="C236" s="16"/>
      <c r="D236" s="16"/>
      <c r="E236" s="16"/>
      <c r="F236" s="16"/>
      <c r="G236" s="16"/>
      <c r="H236" s="16" t="s">
        <v>303</v>
      </c>
      <c r="I236" s="16"/>
      <c r="J236" s="16"/>
      <c r="L236" s="168" t="str">
        <f>L57</f>
        <v>9 months ended</v>
      </c>
      <c r="M236" s="168"/>
      <c r="N236" s="168"/>
    </row>
    <row r="237" spans="2:14" ht="15.75">
      <c r="B237" s="16"/>
      <c r="C237" s="16"/>
      <c r="D237" s="16"/>
      <c r="E237" s="16"/>
      <c r="F237" s="16"/>
      <c r="G237" s="16"/>
      <c r="H237" s="180" t="s">
        <v>245</v>
      </c>
      <c r="I237" s="167"/>
      <c r="J237" s="167"/>
      <c r="L237" s="168" t="str">
        <f>L58</f>
        <v>31 March</v>
      </c>
      <c r="M237" s="168"/>
      <c r="N237" s="168"/>
    </row>
    <row r="238" spans="2:14" ht="15.75">
      <c r="B238" s="16"/>
      <c r="C238" s="16"/>
      <c r="D238" s="16"/>
      <c r="E238" s="16"/>
      <c r="F238" s="16"/>
      <c r="G238" s="16"/>
      <c r="H238" s="125">
        <v>2008</v>
      </c>
      <c r="I238" s="121"/>
      <c r="J238" s="126">
        <v>2007</v>
      </c>
      <c r="L238" s="125">
        <v>2008</v>
      </c>
      <c r="M238" s="121"/>
      <c r="N238" s="126">
        <v>2007</v>
      </c>
    </row>
    <row r="239" spans="2:13" ht="15.75">
      <c r="B239" s="16"/>
      <c r="C239" s="16"/>
      <c r="D239" s="16"/>
      <c r="E239" s="16"/>
      <c r="F239" s="16"/>
      <c r="G239" s="16"/>
      <c r="H239" s="16"/>
      <c r="I239" s="16"/>
      <c r="J239" s="16"/>
      <c r="K239" s="61"/>
      <c r="L239" s="15"/>
      <c r="M239" s="61"/>
    </row>
    <row r="240" spans="2:14" ht="15.75">
      <c r="B240" s="16" t="s">
        <v>272</v>
      </c>
      <c r="C240" s="16"/>
      <c r="D240" s="16"/>
      <c r="E240" s="16"/>
      <c r="F240" s="16"/>
      <c r="G240" s="16"/>
      <c r="H240" s="14">
        <f>'Income Statement'!C39</f>
        <v>-84</v>
      </c>
      <c r="I240" s="14">
        <f>'Income Statement'!D39</f>
        <v>0</v>
      </c>
      <c r="J240" s="14">
        <f>'Income Statement'!E39</f>
        <v>479</v>
      </c>
      <c r="K240" s="63"/>
      <c r="L240" s="144">
        <f>+'Income Statement'!G43</f>
        <v>9034</v>
      </c>
      <c r="M240" s="145"/>
      <c r="N240" s="146">
        <f>+'Income Statement'!I43</f>
        <v>9506</v>
      </c>
    </row>
    <row r="241" spans="2:19" ht="15.75">
      <c r="B241" s="16"/>
      <c r="C241" s="16"/>
      <c r="D241" s="16"/>
      <c r="E241" s="16"/>
      <c r="F241" s="16"/>
      <c r="G241" s="16"/>
      <c r="H241" s="14"/>
      <c r="I241" s="14"/>
      <c r="J241" s="14"/>
      <c r="K241" s="147"/>
      <c r="L241" s="144"/>
      <c r="M241" s="147"/>
      <c r="N241" s="148"/>
      <c r="Q241" s="51"/>
      <c r="R241" s="51"/>
      <c r="S241" s="51"/>
    </row>
    <row r="242" spans="2:19" ht="15.75">
      <c r="B242" s="174" t="s">
        <v>274</v>
      </c>
      <c r="C242" s="174"/>
      <c r="D242" s="174"/>
      <c r="E242" s="174"/>
      <c r="F242" s="174"/>
      <c r="G242" s="16"/>
      <c r="H242" s="104"/>
      <c r="I242" s="104"/>
      <c r="J242" s="104"/>
      <c r="K242" s="104"/>
      <c r="L242" s="104"/>
      <c r="M242" s="104"/>
      <c r="N242" s="104"/>
      <c r="Q242" s="17"/>
      <c r="R242" s="28"/>
      <c r="S242" s="17"/>
    </row>
    <row r="243" spans="2:19" ht="15.75">
      <c r="B243" s="174"/>
      <c r="C243" s="174"/>
      <c r="D243" s="174"/>
      <c r="E243" s="174"/>
      <c r="F243" s="174"/>
      <c r="G243" s="16"/>
      <c r="H243" s="71">
        <f>'Balance Sheet'!C38</f>
        <v>20753</v>
      </c>
      <c r="I243" s="71">
        <f>'Balance Sheet'!D38</f>
        <v>0</v>
      </c>
      <c r="J243" s="71">
        <f>'Balance Sheet'!E38</f>
        <v>20753</v>
      </c>
      <c r="K243" s="72"/>
      <c r="L243" s="152">
        <f>L223</f>
        <v>20753</v>
      </c>
      <c r="M243" s="153"/>
      <c r="N243" s="154">
        <f>N223</f>
        <v>20753</v>
      </c>
      <c r="Q243" s="17"/>
      <c r="R243" s="28"/>
      <c r="S243" s="17"/>
    </row>
    <row r="244" spans="2:19" ht="15.75">
      <c r="B244" s="16" t="s">
        <v>276</v>
      </c>
      <c r="C244" s="16"/>
      <c r="D244" s="16"/>
      <c r="E244" s="16"/>
      <c r="F244" s="16"/>
      <c r="G244" s="16"/>
      <c r="H244" s="71">
        <v>-701</v>
      </c>
      <c r="I244" s="71"/>
      <c r="J244" s="71">
        <v>-614</v>
      </c>
      <c r="K244" s="72"/>
      <c r="L244" s="159">
        <v>-701</v>
      </c>
      <c r="M244" s="153"/>
      <c r="N244" s="155">
        <v>-614</v>
      </c>
      <c r="Q244" s="17"/>
      <c r="R244" s="28"/>
      <c r="S244" s="17"/>
    </row>
    <row r="245" spans="2:19" ht="15.75">
      <c r="B245" s="174" t="s">
        <v>277</v>
      </c>
      <c r="C245" s="174"/>
      <c r="D245" s="174"/>
      <c r="E245" s="174"/>
      <c r="F245" s="174"/>
      <c r="G245" s="16"/>
      <c r="H245" s="75"/>
      <c r="I245" s="75"/>
      <c r="J245" s="75"/>
      <c r="K245" s="132"/>
      <c r="L245" s="108"/>
      <c r="M245" s="108"/>
      <c r="N245" s="108"/>
      <c r="Q245" s="17"/>
      <c r="R245" s="28"/>
      <c r="S245" s="17"/>
    </row>
    <row r="246" spans="2:19" ht="16.5" thickBot="1">
      <c r="B246" s="174"/>
      <c r="C246" s="174"/>
      <c r="D246" s="174"/>
      <c r="E246" s="174"/>
      <c r="F246" s="174"/>
      <c r="G246" s="16"/>
      <c r="H246" s="156">
        <f>SUM(H243:H244)</f>
        <v>20052</v>
      </c>
      <c r="I246" s="156">
        <f>SUM(I243:I244)</f>
        <v>0</v>
      </c>
      <c r="J246" s="156">
        <f>SUM(J243:J245)</f>
        <v>20139</v>
      </c>
      <c r="K246" s="156">
        <f>SUM(K243:K244)</f>
        <v>0</v>
      </c>
      <c r="L246" s="156">
        <f>SUM(L243:L244)</f>
        <v>20052</v>
      </c>
      <c r="M246" s="153"/>
      <c r="N246" s="157">
        <f>SUM(N243:N244)</f>
        <v>20139</v>
      </c>
      <c r="Q246" s="17"/>
      <c r="R246" s="28"/>
      <c r="S246" s="17"/>
    </row>
    <row r="247" spans="2:19" ht="16.5" thickTop="1">
      <c r="B247" s="140"/>
      <c r="C247" s="140"/>
      <c r="D247" s="140"/>
      <c r="E247" s="140"/>
      <c r="F247" s="140"/>
      <c r="G247" s="16"/>
      <c r="H247" s="16"/>
      <c r="I247" s="16"/>
      <c r="J247" s="16"/>
      <c r="K247" s="17"/>
      <c r="L247" s="116"/>
      <c r="M247" s="123"/>
      <c r="N247" s="122"/>
      <c r="Q247" s="17"/>
      <c r="R247" s="28"/>
      <c r="S247" s="17"/>
    </row>
    <row r="248" spans="2:19" ht="16.5" thickBot="1">
      <c r="B248" s="16" t="s">
        <v>305</v>
      </c>
      <c r="C248" s="16"/>
      <c r="D248" s="16"/>
      <c r="E248" s="16"/>
      <c r="F248" s="16"/>
      <c r="G248" s="16"/>
      <c r="H248" s="117">
        <f>'Income Statement'!C47</f>
        <v>-0.4047607574808461</v>
      </c>
      <c r="I248" s="117">
        <f>'Income Statement'!D47</f>
        <v>0</v>
      </c>
      <c r="J248" s="117">
        <f>'Income Statement'!E47</f>
        <v>2.3081000337300632</v>
      </c>
      <c r="K248" s="117">
        <f>'Income Statement'!F47</f>
        <v>0</v>
      </c>
      <c r="L248" s="117">
        <f>'Income Statement'!G47</f>
        <v>43.35276827446634</v>
      </c>
      <c r="M248" s="17"/>
      <c r="N248" s="117">
        <f>'Income Statement'!I47</f>
        <v>45.73314701488941</v>
      </c>
      <c r="Q248" s="17"/>
      <c r="R248" s="28"/>
      <c r="S248" s="17"/>
    </row>
    <row r="249" spans="2:19" ht="15.75">
      <c r="B249" s="16"/>
      <c r="C249" s="16"/>
      <c r="D249" s="16"/>
      <c r="E249" s="16"/>
      <c r="F249" s="16"/>
      <c r="G249" s="16"/>
      <c r="H249" s="16"/>
      <c r="I249" s="16"/>
      <c r="J249" s="16"/>
      <c r="K249" s="17"/>
      <c r="L249" s="119"/>
      <c r="M249" s="17"/>
      <c r="N249" s="119"/>
      <c r="Q249" s="17"/>
      <c r="R249" s="28"/>
      <c r="S249" s="17"/>
    </row>
    <row r="250" spans="2:19" ht="15.75">
      <c r="B250" s="174" t="s">
        <v>306</v>
      </c>
      <c r="C250" s="175"/>
      <c r="D250" s="175"/>
      <c r="E250" s="175"/>
      <c r="F250" s="175"/>
      <c r="G250" s="175"/>
      <c r="H250" s="175"/>
      <c r="I250" s="175"/>
      <c r="J250" s="175"/>
      <c r="K250" s="175"/>
      <c r="L250" s="175"/>
      <c r="M250" s="175"/>
      <c r="N250" s="175"/>
      <c r="O250" s="175"/>
      <c r="Q250" s="17"/>
      <c r="R250" s="28"/>
      <c r="S250" s="17"/>
    </row>
    <row r="251" spans="2:19" ht="15.75">
      <c r="B251" s="175"/>
      <c r="C251" s="175"/>
      <c r="D251" s="175"/>
      <c r="E251" s="175"/>
      <c r="F251" s="175"/>
      <c r="G251" s="175"/>
      <c r="H251" s="175"/>
      <c r="I251" s="175"/>
      <c r="J251" s="175"/>
      <c r="K251" s="175"/>
      <c r="L251" s="175"/>
      <c r="M251" s="175"/>
      <c r="N251" s="175"/>
      <c r="O251" s="175"/>
      <c r="Q251" s="17"/>
      <c r="R251" s="28"/>
      <c r="S251" s="17"/>
    </row>
    <row r="252" spans="2:19" ht="15.75">
      <c r="B252" s="175"/>
      <c r="C252" s="175"/>
      <c r="D252" s="175"/>
      <c r="E252" s="175"/>
      <c r="F252" s="175"/>
      <c r="G252" s="175"/>
      <c r="H252" s="175"/>
      <c r="I252" s="175"/>
      <c r="J252" s="175"/>
      <c r="K252" s="175"/>
      <c r="L252" s="175"/>
      <c r="M252" s="175"/>
      <c r="N252" s="175"/>
      <c r="O252" s="175"/>
      <c r="Q252" s="17"/>
      <c r="R252" s="28"/>
      <c r="S252" s="17"/>
    </row>
    <row r="253" spans="2:19" ht="15.75">
      <c r="B253" s="16"/>
      <c r="C253" s="16"/>
      <c r="D253" s="16"/>
      <c r="E253" s="16"/>
      <c r="F253" s="16"/>
      <c r="G253" s="16"/>
      <c r="H253" s="16"/>
      <c r="I253" s="16"/>
      <c r="J253" s="16"/>
      <c r="K253" s="17"/>
      <c r="L253" s="28"/>
      <c r="M253" s="17"/>
      <c r="N253" s="28"/>
      <c r="Q253" s="17"/>
      <c r="R253" s="28"/>
      <c r="S253" s="17"/>
    </row>
    <row r="254" spans="2:19" ht="15.75">
      <c r="B254" s="16"/>
      <c r="C254" s="16"/>
      <c r="D254" s="16"/>
      <c r="E254" s="16"/>
      <c r="F254" s="16"/>
      <c r="G254" s="16"/>
      <c r="H254" s="16"/>
      <c r="I254" s="16"/>
      <c r="J254" s="16"/>
      <c r="K254" s="17"/>
      <c r="L254" s="28"/>
      <c r="M254" s="17"/>
      <c r="N254" s="28"/>
      <c r="Q254" s="17"/>
      <c r="R254" s="28"/>
      <c r="S254" s="17"/>
    </row>
    <row r="255" spans="1:10" ht="15.75">
      <c r="A255" s="103">
        <f>A209+1</f>
        <v>27</v>
      </c>
      <c r="B255" s="50" t="s">
        <v>308</v>
      </c>
      <c r="C255" s="16"/>
      <c r="D255" s="16"/>
      <c r="E255" s="16"/>
      <c r="F255" s="16"/>
      <c r="G255" s="16"/>
      <c r="H255" s="16"/>
      <c r="I255" s="16"/>
      <c r="J255" s="16"/>
    </row>
    <row r="256" spans="2:10" ht="15.75">
      <c r="B256" s="16"/>
      <c r="C256" s="16"/>
      <c r="D256" s="16"/>
      <c r="E256" s="16"/>
      <c r="F256" s="16"/>
      <c r="G256" s="16"/>
      <c r="H256" s="16"/>
      <c r="I256" s="16"/>
      <c r="J256" s="16"/>
    </row>
    <row r="257" spans="2:15" ht="12.75" customHeight="1">
      <c r="B257" s="174" t="s">
        <v>278</v>
      </c>
      <c r="C257" s="175"/>
      <c r="D257" s="175"/>
      <c r="E257" s="175"/>
      <c r="F257" s="175"/>
      <c r="G257" s="175"/>
      <c r="H257" s="175"/>
      <c r="I257" s="175"/>
      <c r="J257" s="175"/>
      <c r="K257" s="175"/>
      <c r="L257" s="175"/>
      <c r="M257" s="175"/>
      <c r="N257" s="175"/>
      <c r="O257" s="175"/>
    </row>
    <row r="258" spans="2:15" ht="19.5" customHeight="1">
      <c r="B258" s="175"/>
      <c r="C258" s="175"/>
      <c r="D258" s="175"/>
      <c r="E258" s="175"/>
      <c r="F258" s="175"/>
      <c r="G258" s="175"/>
      <c r="H258" s="175"/>
      <c r="I258" s="175"/>
      <c r="J258" s="175"/>
      <c r="K258" s="175"/>
      <c r="L258" s="175"/>
      <c r="M258" s="175"/>
      <c r="N258" s="175"/>
      <c r="O258" s="175"/>
    </row>
    <row r="259" spans="2:10" ht="13.5" customHeight="1">
      <c r="B259" s="16"/>
      <c r="C259" s="16"/>
      <c r="D259" s="16"/>
      <c r="E259" s="16"/>
      <c r="F259" s="16"/>
      <c r="G259" s="16"/>
      <c r="H259" s="16"/>
      <c r="I259" s="16"/>
      <c r="J259" s="16"/>
    </row>
    <row r="260" spans="2:10" ht="13.5" customHeight="1">
      <c r="B260" s="16"/>
      <c r="C260" s="16"/>
      <c r="D260" s="16"/>
      <c r="E260" s="16"/>
      <c r="F260" s="16"/>
      <c r="G260" s="16"/>
      <c r="H260" s="16"/>
      <c r="I260" s="16"/>
      <c r="J260" s="16"/>
    </row>
    <row r="261" spans="2:10" ht="13.5" customHeight="1">
      <c r="B261" s="16"/>
      <c r="C261" s="16"/>
      <c r="D261" s="16"/>
      <c r="E261" s="16"/>
      <c r="F261" s="16"/>
      <c r="G261" s="16"/>
      <c r="H261" s="16"/>
      <c r="I261" s="16"/>
      <c r="J261" s="16"/>
    </row>
    <row r="262" spans="2:10" ht="13.5" customHeight="1">
      <c r="B262" s="16"/>
      <c r="C262" s="16"/>
      <c r="D262" s="16"/>
      <c r="E262" s="16"/>
      <c r="F262" s="16"/>
      <c r="G262" s="16"/>
      <c r="H262" s="16"/>
      <c r="I262" s="16"/>
      <c r="J262" s="16"/>
    </row>
    <row r="263" spans="2:10" ht="13.5" customHeight="1">
      <c r="B263" s="16"/>
      <c r="C263" s="16"/>
      <c r="D263" s="16"/>
      <c r="E263" s="16"/>
      <c r="F263" s="16"/>
      <c r="G263" s="16"/>
      <c r="H263" s="16"/>
      <c r="I263" s="16"/>
      <c r="J263" s="16"/>
    </row>
    <row r="264" spans="2:10" ht="13.5" customHeight="1">
      <c r="B264" s="16"/>
      <c r="C264" s="16"/>
      <c r="D264" s="16"/>
      <c r="E264" s="16"/>
      <c r="F264" s="16"/>
      <c r="G264" s="16"/>
      <c r="H264" s="16"/>
      <c r="I264" s="16"/>
      <c r="J264" s="16"/>
    </row>
    <row r="265" spans="2:10" ht="13.5" customHeight="1">
      <c r="B265" s="16"/>
      <c r="C265" s="16"/>
      <c r="D265" s="16"/>
      <c r="E265" s="16"/>
      <c r="F265" s="16"/>
      <c r="G265" s="16"/>
      <c r="H265" s="16"/>
      <c r="I265" s="16"/>
      <c r="J265" s="16"/>
    </row>
    <row r="266" spans="2:10" ht="15.75">
      <c r="B266" s="124" t="s">
        <v>15</v>
      </c>
      <c r="C266" s="52"/>
      <c r="D266" s="16"/>
      <c r="E266" s="16"/>
      <c r="F266" s="16"/>
      <c r="G266" s="16"/>
      <c r="H266" s="16"/>
      <c r="I266" s="16"/>
      <c r="J266" s="16"/>
    </row>
    <row r="267" spans="2:10" ht="15.75">
      <c r="B267" s="16"/>
      <c r="C267" s="16"/>
      <c r="D267" s="16"/>
      <c r="E267" s="16"/>
      <c r="F267" s="16"/>
      <c r="G267" s="16"/>
      <c r="H267" s="16"/>
      <c r="I267" s="16"/>
      <c r="J267" s="16"/>
    </row>
    <row r="268" spans="2:10" ht="15.75">
      <c r="B268" s="16"/>
      <c r="C268" s="16"/>
      <c r="D268" s="16"/>
      <c r="E268" s="16"/>
      <c r="F268" s="16"/>
      <c r="G268" s="16"/>
      <c r="H268" s="16"/>
      <c r="I268" s="16"/>
      <c r="J268" s="16"/>
    </row>
    <row r="269" spans="2:10" ht="15.75">
      <c r="B269" s="16"/>
      <c r="C269" s="16"/>
      <c r="D269" s="16"/>
      <c r="E269" s="16"/>
      <c r="F269" s="16"/>
      <c r="G269" s="16"/>
      <c r="H269" s="16"/>
      <c r="I269" s="16"/>
      <c r="J269" s="16"/>
    </row>
    <row r="270" spans="2:10" ht="15.75">
      <c r="B270" s="16"/>
      <c r="C270" s="16"/>
      <c r="D270" s="16"/>
      <c r="E270" s="16"/>
      <c r="F270" s="16"/>
      <c r="G270" s="16"/>
      <c r="H270" s="16"/>
      <c r="I270" s="16"/>
      <c r="J270" s="16"/>
    </row>
    <row r="271" spans="2:10" ht="15.75">
      <c r="B271" s="16"/>
      <c r="C271" s="16"/>
      <c r="D271" s="16"/>
      <c r="E271" s="16"/>
      <c r="F271" s="16"/>
      <c r="G271" s="16"/>
      <c r="H271" s="16"/>
      <c r="I271" s="16"/>
      <c r="J271" s="16"/>
    </row>
    <row r="272" spans="2:10" ht="15.75">
      <c r="B272" s="16"/>
      <c r="C272" s="16"/>
      <c r="D272" s="16"/>
      <c r="E272" s="16"/>
      <c r="F272" s="16"/>
      <c r="G272" s="16"/>
      <c r="H272" s="16"/>
      <c r="I272" s="16"/>
      <c r="J272" s="16"/>
    </row>
    <row r="273" spans="2:10" ht="15.75">
      <c r="B273" s="16"/>
      <c r="C273" s="16"/>
      <c r="D273" s="16"/>
      <c r="E273" s="16"/>
      <c r="F273" s="16"/>
      <c r="G273" s="16"/>
      <c r="H273" s="16"/>
      <c r="I273" s="16"/>
      <c r="J273" s="16"/>
    </row>
    <row r="274" spans="2:10" ht="15.75">
      <c r="B274" s="16"/>
      <c r="C274" s="16"/>
      <c r="D274" s="16"/>
      <c r="E274" s="16"/>
      <c r="F274" s="16"/>
      <c r="G274" s="16"/>
      <c r="H274" s="16"/>
      <c r="I274" s="16"/>
      <c r="J274" s="16"/>
    </row>
    <row r="275" spans="2:10" ht="15.75">
      <c r="B275" s="16"/>
      <c r="C275" s="16"/>
      <c r="D275" s="16"/>
      <c r="E275" s="16"/>
      <c r="F275" s="16"/>
      <c r="G275" s="16"/>
      <c r="H275" s="16"/>
      <c r="I275" s="16"/>
      <c r="J275" s="16"/>
    </row>
    <row r="276" spans="2:10" ht="15.75">
      <c r="B276" s="16"/>
      <c r="C276" s="16"/>
      <c r="D276" s="16"/>
      <c r="E276" s="16"/>
      <c r="F276" s="16"/>
      <c r="G276" s="16"/>
      <c r="H276" s="16"/>
      <c r="I276" s="16"/>
      <c r="J276" s="16"/>
    </row>
    <row r="277" spans="2:10" ht="15.75">
      <c r="B277" s="16"/>
      <c r="C277" s="16"/>
      <c r="D277" s="16"/>
      <c r="E277" s="16"/>
      <c r="F277" s="16"/>
      <c r="G277" s="16"/>
      <c r="H277" s="16"/>
      <c r="I277" s="16"/>
      <c r="J277" s="16"/>
    </row>
    <row r="278" spans="2:10" ht="15.75">
      <c r="B278" s="16"/>
      <c r="C278" s="16"/>
      <c r="D278" s="16"/>
      <c r="E278" s="16"/>
      <c r="F278" s="16"/>
      <c r="G278" s="16"/>
      <c r="H278" s="16"/>
      <c r="I278" s="16"/>
      <c r="J278" s="16"/>
    </row>
    <row r="279" spans="2:10" ht="15.75">
      <c r="B279" s="16"/>
      <c r="C279" s="16"/>
      <c r="D279" s="16"/>
      <c r="E279" s="16"/>
      <c r="F279" s="16"/>
      <c r="G279" s="16"/>
      <c r="H279" s="16"/>
      <c r="I279" s="16"/>
      <c r="J279" s="16"/>
    </row>
    <row r="280" spans="2:10" ht="15.75">
      <c r="B280" s="16"/>
      <c r="C280" s="16"/>
      <c r="D280" s="16"/>
      <c r="E280" s="16"/>
      <c r="F280" s="16"/>
      <c r="G280" s="16"/>
      <c r="H280" s="16"/>
      <c r="I280" s="16"/>
      <c r="J280" s="16"/>
    </row>
    <row r="281" spans="2:10" ht="15.75">
      <c r="B281" s="16"/>
      <c r="C281" s="16"/>
      <c r="D281" s="16"/>
      <c r="E281" s="16"/>
      <c r="F281" s="16"/>
      <c r="G281" s="16"/>
      <c r="H281" s="16"/>
      <c r="I281" s="16"/>
      <c r="J281" s="16"/>
    </row>
    <row r="282" spans="2:10" ht="15.75">
      <c r="B282" s="16"/>
      <c r="C282" s="16"/>
      <c r="D282" s="16"/>
      <c r="E282" s="16"/>
      <c r="F282" s="16"/>
      <c r="G282" s="16"/>
      <c r="H282" s="16"/>
      <c r="I282" s="16"/>
      <c r="J282" s="16"/>
    </row>
    <row r="283" spans="2:10" ht="15.75">
      <c r="B283" s="16"/>
      <c r="C283" s="16"/>
      <c r="D283" s="16"/>
      <c r="E283" s="16"/>
      <c r="F283" s="16"/>
      <c r="G283" s="16"/>
      <c r="H283" s="16"/>
      <c r="I283" s="16"/>
      <c r="J283" s="16"/>
    </row>
    <row r="284" spans="2:10" ht="15.75">
      <c r="B284" s="16"/>
      <c r="C284" s="16"/>
      <c r="D284" s="16"/>
      <c r="E284" s="16"/>
      <c r="F284" s="16"/>
      <c r="G284" s="16"/>
      <c r="H284" s="16"/>
      <c r="I284" s="16"/>
      <c r="J284" s="16"/>
    </row>
    <row r="285" spans="2:10" ht="15.75">
      <c r="B285" s="16"/>
      <c r="C285" s="16"/>
      <c r="D285" s="16"/>
      <c r="E285" s="16"/>
      <c r="F285" s="16"/>
      <c r="G285" s="16"/>
      <c r="H285" s="16"/>
      <c r="I285" s="16"/>
      <c r="J285" s="16"/>
    </row>
    <row r="286" spans="2:10" ht="15.75">
      <c r="B286" s="16"/>
      <c r="C286" s="16"/>
      <c r="D286" s="16"/>
      <c r="E286" s="16"/>
      <c r="F286" s="16"/>
      <c r="G286" s="16"/>
      <c r="H286" s="16"/>
      <c r="I286" s="16"/>
      <c r="J286" s="16"/>
    </row>
    <row r="287" spans="2:10" ht="15.75">
      <c r="B287" s="16"/>
      <c r="C287" s="16"/>
      <c r="D287" s="16"/>
      <c r="E287" s="16"/>
      <c r="F287" s="16"/>
      <c r="G287" s="16"/>
      <c r="H287" s="16"/>
      <c r="I287" s="16"/>
      <c r="J287" s="16"/>
    </row>
    <row r="288" spans="2:10" ht="15.75">
      <c r="B288" s="16"/>
      <c r="C288" s="16"/>
      <c r="D288" s="16"/>
      <c r="E288" s="16"/>
      <c r="F288" s="16"/>
      <c r="G288" s="16"/>
      <c r="H288" s="16"/>
      <c r="I288" s="16"/>
      <c r="J288" s="16"/>
    </row>
    <row r="289" spans="2:10" ht="15.75">
      <c r="B289" s="16"/>
      <c r="C289" s="16"/>
      <c r="D289" s="16"/>
      <c r="E289" s="16"/>
      <c r="F289" s="16"/>
      <c r="G289" s="16"/>
      <c r="H289" s="16"/>
      <c r="I289" s="16"/>
      <c r="J289" s="16"/>
    </row>
    <row r="290" spans="2:10" ht="15.75">
      <c r="B290" s="16"/>
      <c r="C290" s="16"/>
      <c r="D290" s="16"/>
      <c r="E290" s="16"/>
      <c r="F290" s="16"/>
      <c r="G290" s="16"/>
      <c r="H290" s="16"/>
      <c r="I290" s="16"/>
      <c r="J290" s="16"/>
    </row>
    <row r="291" spans="2:10" ht="15.75">
      <c r="B291" s="16"/>
      <c r="C291" s="16"/>
      <c r="D291" s="16"/>
      <c r="E291" s="16"/>
      <c r="F291" s="16"/>
      <c r="G291" s="16"/>
      <c r="H291" s="16"/>
      <c r="I291" s="16"/>
      <c r="J291" s="16"/>
    </row>
    <row r="292" spans="2:10" ht="15.75">
      <c r="B292" s="16"/>
      <c r="C292" s="16"/>
      <c r="D292" s="16"/>
      <c r="E292" s="16"/>
      <c r="F292" s="16"/>
      <c r="G292" s="16"/>
      <c r="H292" s="16"/>
      <c r="I292" s="16"/>
      <c r="J292" s="16"/>
    </row>
    <row r="293" spans="2:10" ht="15.75">
      <c r="B293" s="16"/>
      <c r="C293" s="16"/>
      <c r="D293" s="16"/>
      <c r="E293" s="16"/>
      <c r="F293" s="16"/>
      <c r="G293" s="16"/>
      <c r="H293" s="16"/>
      <c r="I293" s="16"/>
      <c r="J293" s="16"/>
    </row>
    <row r="294" spans="2:10" ht="15.75">
      <c r="B294" s="16"/>
      <c r="C294" s="16"/>
      <c r="D294" s="16"/>
      <c r="E294" s="16"/>
      <c r="F294" s="16"/>
      <c r="G294" s="16"/>
      <c r="H294" s="16"/>
      <c r="I294" s="16"/>
      <c r="J294" s="16"/>
    </row>
    <row r="295" spans="2:10" ht="15.75">
      <c r="B295" s="16"/>
      <c r="C295" s="16"/>
      <c r="D295" s="16"/>
      <c r="E295" s="16"/>
      <c r="F295" s="16"/>
      <c r="G295" s="16"/>
      <c r="H295" s="16"/>
      <c r="I295" s="16"/>
      <c r="J295" s="16"/>
    </row>
    <row r="296" spans="2:10" ht="15.75">
      <c r="B296" s="16"/>
      <c r="C296" s="16"/>
      <c r="D296" s="16"/>
      <c r="E296" s="16"/>
      <c r="F296" s="16"/>
      <c r="G296" s="16"/>
      <c r="H296" s="16"/>
      <c r="I296" s="16"/>
      <c r="J296" s="16"/>
    </row>
    <row r="297" spans="2:10" ht="15.75">
      <c r="B297" s="16"/>
      <c r="C297" s="16"/>
      <c r="D297" s="16"/>
      <c r="E297" s="16"/>
      <c r="F297" s="16"/>
      <c r="G297" s="16"/>
      <c r="H297" s="16"/>
      <c r="I297" s="16"/>
      <c r="J297" s="16"/>
    </row>
    <row r="298" spans="2:10" ht="15.75">
      <c r="B298" s="16"/>
      <c r="C298" s="16"/>
      <c r="D298" s="16"/>
      <c r="E298" s="16"/>
      <c r="F298" s="16"/>
      <c r="G298" s="16"/>
      <c r="H298" s="16"/>
      <c r="I298" s="16"/>
      <c r="J298" s="16"/>
    </row>
    <row r="299" spans="2:10" ht="15.75">
      <c r="B299" s="16"/>
      <c r="C299" s="16"/>
      <c r="D299" s="16"/>
      <c r="E299" s="16"/>
      <c r="F299" s="16"/>
      <c r="G299" s="16"/>
      <c r="H299" s="16"/>
      <c r="I299" s="16"/>
      <c r="J299" s="16"/>
    </row>
    <row r="300" spans="2:10" ht="15.75">
      <c r="B300" s="16"/>
      <c r="C300" s="16"/>
      <c r="D300" s="16"/>
      <c r="E300" s="16"/>
      <c r="F300" s="16"/>
      <c r="G300" s="16"/>
      <c r="H300" s="16"/>
      <c r="I300" s="16"/>
      <c r="J300" s="16"/>
    </row>
    <row r="301" spans="2:10" ht="15.75">
      <c r="B301" s="16"/>
      <c r="C301" s="16"/>
      <c r="D301" s="16"/>
      <c r="E301" s="16"/>
      <c r="F301" s="16"/>
      <c r="G301" s="16"/>
      <c r="H301" s="16"/>
      <c r="I301" s="16"/>
      <c r="J301" s="16"/>
    </row>
  </sheetData>
  <mergeCells count="43">
    <mergeCell ref="L237:N237"/>
    <mergeCell ref="B124:O131"/>
    <mergeCell ref="B232:O233"/>
    <mergeCell ref="B257:O258"/>
    <mergeCell ref="H216:J216"/>
    <mergeCell ref="B222:F223"/>
    <mergeCell ref="B219:F220"/>
    <mergeCell ref="H237:J237"/>
    <mergeCell ref="B242:F243"/>
    <mergeCell ref="B245:F246"/>
    <mergeCell ref="L236:N236"/>
    <mergeCell ref="L165:N165"/>
    <mergeCell ref="L166:N166"/>
    <mergeCell ref="L215:N215"/>
    <mergeCell ref="L176:N176"/>
    <mergeCell ref="L177:N177"/>
    <mergeCell ref="L216:N216"/>
    <mergeCell ref="B193:O194"/>
    <mergeCell ref="B212:O213"/>
    <mergeCell ref="B229:O230"/>
    <mergeCell ref="B21:O22"/>
    <mergeCell ref="B26:O28"/>
    <mergeCell ref="B31:O33"/>
    <mergeCell ref="B35:O36"/>
    <mergeCell ref="B41:O43"/>
    <mergeCell ref="B45:O47"/>
    <mergeCell ref="L57:N57"/>
    <mergeCell ref="B119:O122"/>
    <mergeCell ref="B86:O87"/>
    <mergeCell ref="B93:O94"/>
    <mergeCell ref="B106:O107"/>
    <mergeCell ref="B110:O113"/>
    <mergeCell ref="L58:N58"/>
    <mergeCell ref="B9:O12"/>
    <mergeCell ref="B14:O18"/>
    <mergeCell ref="B250:O252"/>
    <mergeCell ref="B151:O154"/>
    <mergeCell ref="B158:O161"/>
    <mergeCell ref="B135:O137"/>
    <mergeCell ref="B139:O141"/>
    <mergeCell ref="B143:O146"/>
    <mergeCell ref="B148:O149"/>
    <mergeCell ref="B115:O116"/>
  </mergeCells>
  <printOptions horizontalCentered="1"/>
  <pageMargins left="0.75" right="0.42" top="1" bottom="1" header="0.5" footer="0.5"/>
  <pageSetup horizontalDpi="360" verticalDpi="360" orientation="portrait" paperSize="9" scale="82" r:id="rId1"/>
  <rowBreaks count="6" manualBreakCount="6">
    <brk id="48" max="12" man="1"/>
    <brk id="90" max="12" man="1"/>
    <brk id="132" max="12" man="1"/>
    <brk id="173" max="12" man="1"/>
    <brk id="208" max="12" man="1"/>
    <brk id="2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 User</dc:creator>
  <cp:keywords/>
  <dc:description/>
  <cp:lastModifiedBy>PFA Corporate Services</cp:lastModifiedBy>
  <cp:lastPrinted>2008-05-21T09:22:27Z</cp:lastPrinted>
  <dcterms:created xsi:type="dcterms:W3CDTF">2000-12-01T01:59:06Z</dcterms:created>
  <dcterms:modified xsi:type="dcterms:W3CDTF">2008-05-21T09:30:55Z</dcterms:modified>
  <cp:category/>
  <cp:version/>
  <cp:contentType/>
  <cp:contentStatus/>
</cp:coreProperties>
</file>